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09-10" sheetId="1" r:id="rId1"/>
  </sheets>
  <definedNames>
    <definedName name="_xlnm._FilterDatabase" localSheetId="0" hidden="1">'2009-10'!$A$2:$G$310</definedName>
  </definedNames>
  <calcPr fullCalcOnLoad="1"/>
</workbook>
</file>

<file path=xl/sharedStrings.xml><?xml version="1.0" encoding="utf-8"?>
<sst xmlns="http://schemas.openxmlformats.org/spreadsheetml/2006/main" count="348" uniqueCount="324">
  <si>
    <t xml:space="preserve">Release of funds to NCLP Districts during   2009-10 </t>
  </si>
  <si>
    <t>Sl. No.</t>
  </si>
  <si>
    <t>State/ NCLPDistrict</t>
  </si>
  <si>
    <t xml:space="preserve"> Appr.Budget</t>
  </si>
  <si>
    <t>Reimbursement of previous year.</t>
  </si>
  <si>
    <t>2nd Inst.of 09-10</t>
  </si>
  <si>
    <t>Total</t>
  </si>
  <si>
    <t>Andhra Pradesh</t>
  </si>
  <si>
    <t>Adilabad</t>
  </si>
  <si>
    <t>Anantpur</t>
  </si>
  <si>
    <t>Chittoor</t>
  </si>
  <si>
    <t>Cuddapah</t>
  </si>
  <si>
    <t>East Godavari</t>
  </si>
  <si>
    <t>Guntur</t>
  </si>
  <si>
    <t>Hyderabad</t>
  </si>
  <si>
    <t>Karimnagar</t>
  </si>
  <si>
    <t>Khammam</t>
  </si>
  <si>
    <t>Krishna</t>
  </si>
  <si>
    <t>Kurnool</t>
  </si>
  <si>
    <t>Mahabubnagar</t>
  </si>
  <si>
    <t>Medak</t>
  </si>
  <si>
    <t>Nalgonda</t>
  </si>
  <si>
    <t>Nellore</t>
  </si>
  <si>
    <t>Nizamabad</t>
  </si>
  <si>
    <t>Prakasam</t>
  </si>
  <si>
    <t>Ranga Reddy</t>
  </si>
  <si>
    <t>Srikakulam</t>
  </si>
  <si>
    <t>Vishakhapatnam</t>
  </si>
  <si>
    <t>Vizianagaram</t>
  </si>
  <si>
    <t>Warangal</t>
  </si>
  <si>
    <t>West Godavari</t>
  </si>
  <si>
    <t>Assam</t>
  </si>
  <si>
    <t>Kamrup</t>
  </si>
  <si>
    <t>Lakhimpur</t>
  </si>
  <si>
    <t xml:space="preserve">Nagaon </t>
  </si>
  <si>
    <t xml:space="preserve">Bihar  </t>
  </si>
  <si>
    <t>Araria</t>
  </si>
  <si>
    <t>Banka</t>
  </si>
  <si>
    <t>Begusarai</t>
  </si>
  <si>
    <t>Bhagalpur</t>
  </si>
  <si>
    <t>Darbhanga</t>
  </si>
  <si>
    <t>East Champaran</t>
  </si>
  <si>
    <t>Gaya</t>
  </si>
  <si>
    <t>Jamui</t>
  </si>
  <si>
    <t>Katihar</t>
  </si>
  <si>
    <t>Khagaria</t>
  </si>
  <si>
    <t>Kishanganj</t>
  </si>
  <si>
    <t>Madhepura</t>
  </si>
  <si>
    <t>Madhubani</t>
  </si>
  <si>
    <t>Muzaffarpur</t>
  </si>
  <si>
    <t>Nalanda</t>
  </si>
  <si>
    <t>Nawada</t>
  </si>
  <si>
    <t>Patna</t>
  </si>
  <si>
    <t>Purnea</t>
  </si>
  <si>
    <t>Saharsa</t>
  </si>
  <si>
    <t>Samastipur</t>
  </si>
  <si>
    <t>Saran(Chhapra)</t>
  </si>
  <si>
    <t>Sitamarhi</t>
  </si>
  <si>
    <t>Supaul</t>
  </si>
  <si>
    <t>West Champaran (Betia)</t>
  </si>
  <si>
    <t>Bilaspur</t>
  </si>
  <si>
    <t>Dantewada</t>
  </si>
  <si>
    <t xml:space="preserve">Durg </t>
  </si>
  <si>
    <t>Korba</t>
  </si>
  <si>
    <t>Raigarh</t>
  </si>
  <si>
    <t>Raipur</t>
  </si>
  <si>
    <t>Rajnandgaon</t>
  </si>
  <si>
    <t>Surguja</t>
  </si>
  <si>
    <t xml:space="preserve">Gujarat        </t>
  </si>
  <si>
    <t>Ahmedabad</t>
  </si>
  <si>
    <t>Banas Kantha(Palanpur)</t>
  </si>
  <si>
    <t>Bhavnagar</t>
  </si>
  <si>
    <t>Bhuj (Kuchchh)</t>
  </si>
  <si>
    <t>Dahod</t>
  </si>
  <si>
    <t>Panchmahal(Godhra)</t>
  </si>
  <si>
    <t>Rajkot</t>
  </si>
  <si>
    <t>Surat</t>
  </si>
  <si>
    <t>Vadodara</t>
  </si>
  <si>
    <t xml:space="preserve">Haryana          </t>
  </si>
  <si>
    <t>Faridabad</t>
  </si>
  <si>
    <t>Gurgaon</t>
  </si>
  <si>
    <t>Panipat</t>
  </si>
  <si>
    <t xml:space="preserve">J&amp;K              </t>
  </si>
  <si>
    <t>Jammu</t>
  </si>
  <si>
    <t>Srinagar</t>
  </si>
  <si>
    <t>Udhampur</t>
  </si>
  <si>
    <t xml:space="preserve">Jharkhand    </t>
  </si>
  <si>
    <t>Chaibasa</t>
  </si>
  <si>
    <t>Dumka</t>
  </si>
  <si>
    <t>Garhwa</t>
  </si>
  <si>
    <t>Gumla</t>
  </si>
  <si>
    <t>Hazaribagh</t>
  </si>
  <si>
    <t>Pakur</t>
  </si>
  <si>
    <t>Palamu</t>
  </si>
  <si>
    <t>Ranchi</t>
  </si>
  <si>
    <t>Sahibganj</t>
  </si>
  <si>
    <t xml:space="preserve">Karnataka    </t>
  </si>
  <si>
    <t>Bagalkot</t>
  </si>
  <si>
    <t>Banglore Rural</t>
  </si>
  <si>
    <t>Bangalore Urban</t>
  </si>
  <si>
    <t>Bellary</t>
  </si>
  <si>
    <t>Belgaum</t>
  </si>
  <si>
    <t>Bijapur</t>
  </si>
  <si>
    <t>Chitradurga</t>
  </si>
  <si>
    <t>Davanagere</t>
  </si>
  <si>
    <t>Dharwad</t>
  </si>
  <si>
    <t>Gulbarga</t>
  </si>
  <si>
    <t>Haveri</t>
  </si>
  <si>
    <t>Kolar</t>
  </si>
  <si>
    <t>Koppal</t>
  </si>
  <si>
    <t>Mandya</t>
  </si>
  <si>
    <t>Mysore</t>
  </si>
  <si>
    <t>Raichur</t>
  </si>
  <si>
    <t>Tumkur</t>
  </si>
  <si>
    <t xml:space="preserve">M.P.          </t>
  </si>
  <si>
    <t>Barwani</t>
  </si>
  <si>
    <t>Betul</t>
  </si>
  <si>
    <t>Chhindwara</t>
  </si>
  <si>
    <t>Dhar</t>
  </si>
  <si>
    <t>Khandwa(E. Nimar)</t>
  </si>
  <si>
    <t>Guna</t>
  </si>
  <si>
    <t>Gwalior</t>
  </si>
  <si>
    <t>Jhabua</t>
  </si>
  <si>
    <t>Mandsaur</t>
  </si>
  <si>
    <t>Rajgarh</t>
  </si>
  <si>
    <t>Ratlam</t>
  </si>
  <si>
    <t>Rewa</t>
  </si>
  <si>
    <t>Shajapur</t>
  </si>
  <si>
    <t>Shivpuri</t>
  </si>
  <si>
    <t>Sidhi</t>
  </si>
  <si>
    <t>Ujjain</t>
  </si>
  <si>
    <t>Khargone(W.Nimar)</t>
  </si>
  <si>
    <t xml:space="preserve">Maharashtra </t>
  </si>
  <si>
    <t>Buldana</t>
  </si>
  <si>
    <t>Beed</t>
  </si>
  <si>
    <t>Dhule</t>
  </si>
  <si>
    <t>Jalgaon</t>
  </si>
  <si>
    <t>Parbhani</t>
  </si>
  <si>
    <t>Nanded</t>
  </si>
  <si>
    <t>Nandurbar</t>
  </si>
  <si>
    <t>Nasik</t>
  </si>
  <si>
    <t>Pune</t>
  </si>
  <si>
    <t>Thane</t>
  </si>
  <si>
    <t>Sangli</t>
  </si>
  <si>
    <t>Solapur</t>
  </si>
  <si>
    <t>Yavatmal</t>
  </si>
  <si>
    <t xml:space="preserve">Nagaland        </t>
  </si>
  <si>
    <t>Dimapur</t>
  </si>
  <si>
    <t xml:space="preserve">Orissa       </t>
  </si>
  <si>
    <t>Angul</t>
  </si>
  <si>
    <t>Bargarh</t>
  </si>
  <si>
    <t>Bolangir</t>
  </si>
  <si>
    <t>Balassore</t>
  </si>
  <si>
    <t>Cuttack</t>
  </si>
  <si>
    <t>Deogarh</t>
  </si>
  <si>
    <t>Dhenekenal</t>
  </si>
  <si>
    <t>Gajapati</t>
  </si>
  <si>
    <t>Ganjam(Berh.)</t>
  </si>
  <si>
    <t>Jajpur</t>
  </si>
  <si>
    <t>Jharsuguda</t>
  </si>
  <si>
    <t>Kalahandi</t>
  </si>
  <si>
    <t>Keonjhar</t>
  </si>
  <si>
    <t>Nayagarh</t>
  </si>
  <si>
    <t>Khurda</t>
  </si>
  <si>
    <t>Koraput</t>
  </si>
  <si>
    <t>Malkangiri</t>
  </si>
  <si>
    <t>Mayurbhanj</t>
  </si>
  <si>
    <t>Nabarangpur</t>
  </si>
  <si>
    <t>Nuapada</t>
  </si>
  <si>
    <t>Rayagada</t>
  </si>
  <si>
    <t>Sambalpur</t>
  </si>
  <si>
    <t>Subarnapur</t>
  </si>
  <si>
    <t>Sundergarh</t>
  </si>
  <si>
    <t>Amritsar</t>
  </si>
  <si>
    <t>Jalandhar</t>
  </si>
  <si>
    <t>Ludhiana</t>
  </si>
  <si>
    <t xml:space="preserve">Rajasthan       </t>
  </si>
  <si>
    <t>Ajmer</t>
  </si>
  <si>
    <t>Alwar</t>
  </si>
  <si>
    <t>Banswara</t>
  </si>
  <si>
    <t>Barmer</t>
  </si>
  <si>
    <t>Bharatpur</t>
  </si>
  <si>
    <t>Bhilwara</t>
  </si>
  <si>
    <t>Bikaner</t>
  </si>
  <si>
    <t>Bundi</t>
  </si>
  <si>
    <t>Chittorgarh</t>
  </si>
  <si>
    <t>Churu</t>
  </si>
  <si>
    <t>Dholpur</t>
  </si>
  <si>
    <t>Dungarpur</t>
  </si>
  <si>
    <t>Sri Ganganagar</t>
  </si>
  <si>
    <t>Jaipur</t>
  </si>
  <si>
    <t>Jalore</t>
  </si>
  <si>
    <t>Jhalawar</t>
  </si>
  <si>
    <t>Jhunjhunu</t>
  </si>
  <si>
    <t>Jodhpur</t>
  </si>
  <si>
    <t>Nagaur</t>
  </si>
  <si>
    <t>Pali</t>
  </si>
  <si>
    <t>Hanumangarh</t>
  </si>
  <si>
    <t>Kota</t>
  </si>
  <si>
    <t>Baran</t>
  </si>
  <si>
    <t>Dausa</t>
  </si>
  <si>
    <t>Sikar</t>
  </si>
  <si>
    <t>Tonk</t>
  </si>
  <si>
    <t>Udaipur</t>
  </si>
  <si>
    <t>Chennai</t>
  </si>
  <si>
    <t>Coimbatore</t>
  </si>
  <si>
    <t>Dharmapuri</t>
  </si>
  <si>
    <t>Dindigul</t>
  </si>
  <si>
    <t>Erode</t>
  </si>
  <si>
    <t>Krishnagiri</t>
  </si>
  <si>
    <t>Pudukkottai</t>
  </si>
  <si>
    <t>Theni</t>
  </si>
  <si>
    <t>Tirunelveli</t>
  </si>
  <si>
    <t>Tiruchirapalli</t>
  </si>
  <si>
    <t>Toothukudi</t>
  </si>
  <si>
    <t>Salem</t>
  </si>
  <si>
    <t>Vellore</t>
  </si>
  <si>
    <t>Tiruvannamalai</t>
  </si>
  <si>
    <t>Namakkal</t>
  </si>
  <si>
    <t xml:space="preserve">U.P.          </t>
  </si>
  <si>
    <t>Agra</t>
  </si>
  <si>
    <t>Aligarh</t>
  </si>
  <si>
    <t>Azamgarh</t>
  </si>
  <si>
    <t xml:space="preserve">Badaun </t>
  </si>
  <si>
    <t>Bahraich</t>
  </si>
  <si>
    <t>Balrampur</t>
  </si>
  <si>
    <t>Banda</t>
  </si>
  <si>
    <t>Barabanki</t>
  </si>
  <si>
    <t>Bareily</t>
  </si>
  <si>
    <t>Basti</t>
  </si>
  <si>
    <t>Bijnour</t>
  </si>
  <si>
    <t>Bhadohi(Sant R.N.)</t>
  </si>
  <si>
    <t>Bulandshahar(Khurja)*</t>
  </si>
  <si>
    <t>Etah</t>
  </si>
  <si>
    <t>Etawah</t>
  </si>
  <si>
    <t>Faizabad</t>
  </si>
  <si>
    <t>Fatehpur</t>
  </si>
  <si>
    <t>Ghaziabad</t>
  </si>
  <si>
    <t>Ghazipur</t>
  </si>
  <si>
    <t>Gonda</t>
  </si>
  <si>
    <t>Gorakhpur</t>
  </si>
  <si>
    <t>Hardoi</t>
  </si>
  <si>
    <t xml:space="preserve">Jaunpur </t>
  </si>
  <si>
    <t>Kannauj</t>
  </si>
  <si>
    <t>Kausbambi</t>
  </si>
  <si>
    <t>Kushinagar</t>
  </si>
  <si>
    <t>Lakhimpur Khiri</t>
  </si>
  <si>
    <t>Lucknow</t>
  </si>
  <si>
    <t>Mathura</t>
  </si>
  <si>
    <t>Mau</t>
  </si>
  <si>
    <t>Meerut</t>
  </si>
  <si>
    <t>Mirzapur</t>
  </si>
  <si>
    <t>Pratapgarh</t>
  </si>
  <si>
    <t>Rai Bareli</t>
  </si>
  <si>
    <t>Rampur</t>
  </si>
  <si>
    <t>Saharanpur</t>
  </si>
  <si>
    <t>Shajahanpur</t>
  </si>
  <si>
    <t>Shravasti</t>
  </si>
  <si>
    <t>Sitapur</t>
  </si>
  <si>
    <t>Sonebhadra</t>
  </si>
  <si>
    <t>Sultanpur</t>
  </si>
  <si>
    <t>Unnao</t>
  </si>
  <si>
    <t xml:space="preserve">Varanasi </t>
  </si>
  <si>
    <t>Moradabad</t>
  </si>
  <si>
    <t xml:space="preserve"> </t>
  </si>
  <si>
    <t xml:space="preserve">Uttarakhand  </t>
  </si>
  <si>
    <t>Dehradun</t>
  </si>
  <si>
    <t xml:space="preserve">W.B.    </t>
  </si>
  <si>
    <t>Bankura</t>
  </si>
  <si>
    <t>Birbhum</t>
  </si>
  <si>
    <t>Burdwan</t>
  </si>
  <si>
    <t>Dakshin Dinajpur</t>
  </si>
  <si>
    <t>Darjeeling</t>
  </si>
  <si>
    <t>East Midnapore</t>
  </si>
  <si>
    <t>Howrah</t>
  </si>
  <si>
    <t>Hugli</t>
  </si>
  <si>
    <t>Jalpaiguri</t>
  </si>
  <si>
    <t>Kolkata</t>
  </si>
  <si>
    <t>Kooch Bihar</t>
  </si>
  <si>
    <t>Maldah</t>
  </si>
  <si>
    <t>West Midnapore</t>
  </si>
  <si>
    <t>Murshidabad</t>
  </si>
  <si>
    <t>Nadia</t>
  </si>
  <si>
    <t>Noth 24 Parganas</t>
  </si>
  <si>
    <t>Puruliya</t>
  </si>
  <si>
    <t>South 24 Paranas</t>
  </si>
  <si>
    <t>Uttar Dinajpur</t>
  </si>
  <si>
    <t>State-wise release of funds during the f.y.  2009-10 to NCLPs</t>
  </si>
  <si>
    <t>1st Inst.</t>
  </si>
  <si>
    <t>2nd Inst.</t>
  </si>
  <si>
    <t>AP</t>
  </si>
  <si>
    <t>Bihar</t>
  </si>
  <si>
    <t>Chhattisgarh</t>
  </si>
  <si>
    <t>Gujarat</t>
  </si>
  <si>
    <t>Haryana</t>
  </si>
  <si>
    <t>J&amp;K</t>
  </si>
  <si>
    <t>Jharkhand</t>
  </si>
  <si>
    <t>Karnataka</t>
  </si>
  <si>
    <t>M.P.</t>
  </si>
  <si>
    <t>Maharashtra</t>
  </si>
  <si>
    <t>Mizoram</t>
  </si>
  <si>
    <t>Nagaland</t>
  </si>
  <si>
    <t>Orissa</t>
  </si>
  <si>
    <t>Punjab</t>
  </si>
  <si>
    <t>Rajasthan</t>
  </si>
  <si>
    <t>Tamilnadu</t>
  </si>
  <si>
    <t>U.P.</t>
  </si>
  <si>
    <t>Uttarnchal</t>
  </si>
  <si>
    <t>West Bengal</t>
  </si>
  <si>
    <t>Misce.Exp.</t>
  </si>
  <si>
    <t xml:space="preserve">Chhattisgarh  </t>
  </si>
  <si>
    <t xml:space="preserve">Punjab             </t>
  </si>
  <si>
    <t xml:space="preserve">Tamil Nadu    </t>
  </si>
  <si>
    <t>Allahabad</t>
  </si>
  <si>
    <t>Aurangabad</t>
  </si>
  <si>
    <t>Jalna</t>
  </si>
  <si>
    <t>Virudhunagar</t>
  </si>
  <si>
    <t>Jabalpur</t>
  </si>
  <si>
    <t>Katni</t>
  </si>
  <si>
    <t>Kanpur Nagar</t>
  </si>
  <si>
    <t xml:space="preserve">Total W.B. </t>
  </si>
  <si>
    <t>1st Inst. of 09-10</t>
  </si>
  <si>
    <t>Grand Total</t>
  </si>
  <si>
    <t>GIA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</si>
</sst>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0" borderId="10" xfId="0" applyFont="1" applyFill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"/>
  <sheetViews>
    <sheetView tabSelected="1" zoomScalePageLayoutView="0" workbookViewId="0" topLeftCell="A1">
      <selection activeCell="G66" sqref="G66"/>
    </sheetView>
  </sheetViews>
  <sheetFormatPr defaultColWidth="9.140625" defaultRowHeight="15"/>
  <cols>
    <col min="2" max="2" width="21.28125" style="0" customWidth="1"/>
    <col min="3" max="3" width="13.421875" style="0" customWidth="1"/>
    <col min="4" max="4" width="12.8515625" style="0" customWidth="1"/>
    <col min="5" max="5" width="12.7109375" style="0" customWidth="1"/>
    <col min="6" max="7" width="12.28125" style="0" customWidth="1"/>
    <col min="9" max="9" width="10.00390625" style="0" bestFit="1" customWidth="1"/>
  </cols>
  <sheetData>
    <row r="1" spans="1:7" ht="15">
      <c r="A1" s="1"/>
      <c r="B1" s="2" t="s">
        <v>0</v>
      </c>
      <c r="C1" s="3"/>
      <c r="D1" s="3"/>
      <c r="E1" s="3"/>
      <c r="F1" s="1"/>
      <c r="G1" s="1"/>
    </row>
    <row r="2" spans="1:7" ht="41.2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321</v>
      </c>
      <c r="F2" s="4" t="s">
        <v>5</v>
      </c>
      <c r="G2" s="6" t="s">
        <v>6</v>
      </c>
    </row>
    <row r="3" spans="1:7" ht="15">
      <c r="A3" s="1"/>
      <c r="B3" s="25" t="s">
        <v>7</v>
      </c>
      <c r="C3" s="7"/>
      <c r="D3" s="7"/>
      <c r="E3" s="1"/>
      <c r="F3" s="1"/>
      <c r="G3" s="6"/>
    </row>
    <row r="4" spans="1:7" ht="15">
      <c r="A4" s="8">
        <v>1</v>
      </c>
      <c r="B4" s="1" t="s">
        <v>8</v>
      </c>
      <c r="C4" s="9">
        <v>10539000</v>
      </c>
      <c r="D4" s="9"/>
      <c r="E4" s="8"/>
      <c r="F4" s="8"/>
      <c r="G4" s="8">
        <f>D4+E4+F4</f>
        <v>0</v>
      </c>
    </row>
    <row r="5" spans="1:7" ht="15">
      <c r="A5" s="8">
        <v>2</v>
      </c>
      <c r="B5" s="1" t="s">
        <v>9</v>
      </c>
      <c r="C5" s="9">
        <v>6568600</v>
      </c>
      <c r="D5" s="9"/>
      <c r="E5" s="8"/>
      <c r="F5" s="8"/>
      <c r="G5" s="8">
        <f aca="true" t="shared" si="0" ref="G5:G23">E5+F5</f>
        <v>0</v>
      </c>
    </row>
    <row r="6" spans="1:7" ht="15">
      <c r="A6" s="8">
        <v>3</v>
      </c>
      <c r="B6" s="1" t="s">
        <v>10</v>
      </c>
      <c r="C6" s="9">
        <v>9561400</v>
      </c>
      <c r="D6" s="9"/>
      <c r="E6" s="8"/>
      <c r="F6" s="8">
        <v>4714922</v>
      </c>
      <c r="G6" s="8">
        <f t="shared" si="0"/>
        <v>4714922</v>
      </c>
    </row>
    <row r="7" spans="1:7" ht="15">
      <c r="A7" s="8">
        <v>4</v>
      </c>
      <c r="B7" s="1" t="s">
        <v>11</v>
      </c>
      <c r="C7" s="9">
        <v>10539000</v>
      </c>
      <c r="D7" s="9"/>
      <c r="E7" s="8">
        <v>4838995</v>
      </c>
      <c r="F7" s="8"/>
      <c r="G7" s="8">
        <f t="shared" si="0"/>
        <v>4838995</v>
      </c>
    </row>
    <row r="8" spans="1:7" ht="15">
      <c r="A8" s="8">
        <v>5</v>
      </c>
      <c r="B8" s="1" t="s">
        <v>12</v>
      </c>
      <c r="C8" s="9">
        <v>10934000</v>
      </c>
      <c r="D8" s="9"/>
      <c r="E8" s="8"/>
      <c r="F8" s="8"/>
      <c r="G8" s="8">
        <f t="shared" si="0"/>
        <v>0</v>
      </c>
    </row>
    <row r="9" spans="1:7" ht="15">
      <c r="A9" s="8">
        <v>6</v>
      </c>
      <c r="B9" s="1" t="s">
        <v>13</v>
      </c>
      <c r="C9" s="8">
        <v>8035000</v>
      </c>
      <c r="D9" s="8"/>
      <c r="E9" s="8">
        <v>4017500</v>
      </c>
      <c r="F9" s="8"/>
      <c r="G9" s="8">
        <f t="shared" si="0"/>
        <v>4017500</v>
      </c>
    </row>
    <row r="10" spans="1:7" ht="15">
      <c r="A10" s="8">
        <v>7</v>
      </c>
      <c r="B10" s="1" t="s">
        <v>14</v>
      </c>
      <c r="C10" s="9">
        <v>19465600</v>
      </c>
      <c r="D10" s="9"/>
      <c r="E10" s="8"/>
      <c r="F10" s="8"/>
      <c r="G10" s="8">
        <f t="shared" si="0"/>
        <v>0</v>
      </c>
    </row>
    <row r="11" spans="1:7" ht="15">
      <c r="A11" s="8">
        <v>8</v>
      </c>
      <c r="B11" s="1" t="s">
        <v>15</v>
      </c>
      <c r="C11" s="9">
        <v>12983000</v>
      </c>
      <c r="D11" s="9"/>
      <c r="E11" s="8"/>
      <c r="F11" s="8">
        <v>5516500</v>
      </c>
      <c r="G11" s="8">
        <f t="shared" si="0"/>
        <v>5516500</v>
      </c>
    </row>
    <row r="12" spans="1:7" ht="15">
      <c r="A12" s="8">
        <v>9</v>
      </c>
      <c r="B12" s="1" t="s">
        <v>16</v>
      </c>
      <c r="C12" s="9">
        <v>10539000</v>
      </c>
      <c r="D12" s="9"/>
      <c r="E12" s="8"/>
      <c r="F12" s="8">
        <v>3379000</v>
      </c>
      <c r="G12" s="8">
        <f>E12+F12</f>
        <v>3379000</v>
      </c>
    </row>
    <row r="13" spans="1:7" ht="15">
      <c r="A13" s="8">
        <v>10</v>
      </c>
      <c r="B13" s="1" t="s">
        <v>17</v>
      </c>
      <c r="C13" s="9">
        <v>21050000</v>
      </c>
      <c r="D13" s="9"/>
      <c r="E13" s="8"/>
      <c r="F13" s="8"/>
      <c r="G13" s="8">
        <f t="shared" si="0"/>
        <v>0</v>
      </c>
    </row>
    <row r="14" spans="1:7" ht="15">
      <c r="A14" s="8">
        <v>11</v>
      </c>
      <c r="B14" s="1" t="s">
        <v>18</v>
      </c>
      <c r="C14" s="9">
        <v>23672200</v>
      </c>
      <c r="D14" s="9"/>
      <c r="E14" s="8"/>
      <c r="F14" s="8"/>
      <c r="G14" s="8">
        <f t="shared" si="0"/>
        <v>0</v>
      </c>
    </row>
    <row r="15" spans="1:7" ht="15">
      <c r="A15" s="8">
        <v>12</v>
      </c>
      <c r="B15" s="1" t="s">
        <v>19</v>
      </c>
      <c r="C15" s="9">
        <v>10934000</v>
      </c>
      <c r="D15" s="9"/>
      <c r="E15" s="8"/>
      <c r="F15" s="8"/>
      <c r="G15" s="8">
        <f t="shared" si="0"/>
        <v>0</v>
      </c>
    </row>
    <row r="16" spans="1:7" ht="15">
      <c r="A16" s="8">
        <v>13</v>
      </c>
      <c r="B16" s="1" t="s">
        <v>20</v>
      </c>
      <c r="C16" s="9"/>
      <c r="D16" s="9"/>
      <c r="E16" s="8"/>
      <c r="F16" s="10"/>
      <c r="G16" s="8">
        <f t="shared" si="0"/>
        <v>0</v>
      </c>
    </row>
    <row r="17" spans="1:7" ht="15">
      <c r="A17" s="8">
        <v>14</v>
      </c>
      <c r="B17" s="1" t="s">
        <v>21</v>
      </c>
      <c r="C17" s="9">
        <v>6668200</v>
      </c>
      <c r="D17" s="9"/>
      <c r="E17" s="8"/>
      <c r="F17" s="8"/>
      <c r="G17" s="8">
        <f t="shared" si="0"/>
        <v>0</v>
      </c>
    </row>
    <row r="18" spans="1:7" ht="15">
      <c r="A18" s="8">
        <v>15</v>
      </c>
      <c r="B18" s="1" t="s">
        <v>22</v>
      </c>
      <c r="C18" s="9">
        <v>8035000</v>
      </c>
      <c r="D18" s="9"/>
      <c r="E18" s="8">
        <v>3558700</v>
      </c>
      <c r="F18" s="8">
        <v>1567562</v>
      </c>
      <c r="G18" s="8">
        <f>E18+F18</f>
        <v>5126262</v>
      </c>
    </row>
    <row r="19" spans="1:7" ht="15">
      <c r="A19" s="8">
        <v>16</v>
      </c>
      <c r="B19" s="1" t="s">
        <v>23</v>
      </c>
      <c r="C19" s="9">
        <v>9072600</v>
      </c>
      <c r="D19" s="9"/>
      <c r="E19" s="8">
        <v>3622518</v>
      </c>
      <c r="F19" s="8"/>
      <c r="G19" s="8">
        <f t="shared" si="0"/>
        <v>3622518</v>
      </c>
    </row>
    <row r="20" spans="1:7" ht="15">
      <c r="A20" s="8">
        <v>17</v>
      </c>
      <c r="B20" s="1" t="s">
        <v>24</v>
      </c>
      <c r="C20" s="9">
        <v>8400000</v>
      </c>
      <c r="D20" s="9"/>
      <c r="E20" s="8"/>
      <c r="F20" s="8"/>
      <c r="G20" s="8">
        <f t="shared" si="0"/>
        <v>0</v>
      </c>
    </row>
    <row r="21" spans="1:7" ht="15">
      <c r="A21" s="8">
        <v>18</v>
      </c>
      <c r="B21" s="1" t="s">
        <v>25</v>
      </c>
      <c r="C21" s="9">
        <v>30331000</v>
      </c>
      <c r="D21" s="9"/>
      <c r="E21" s="8"/>
      <c r="F21" s="8"/>
      <c r="G21" s="8">
        <f t="shared" si="0"/>
        <v>0</v>
      </c>
    </row>
    <row r="22" spans="1:7" ht="15">
      <c r="A22" s="8">
        <v>19</v>
      </c>
      <c r="B22" s="1" t="s">
        <v>26</v>
      </c>
      <c r="C22" s="9">
        <v>10294600</v>
      </c>
      <c r="D22" s="9"/>
      <c r="E22" s="8"/>
      <c r="F22" s="8"/>
      <c r="G22" s="8">
        <f t="shared" si="0"/>
        <v>0</v>
      </c>
    </row>
    <row r="23" spans="1:7" ht="15">
      <c r="A23" s="8">
        <v>20</v>
      </c>
      <c r="B23" s="1" t="s">
        <v>27</v>
      </c>
      <c r="C23" s="9">
        <v>18476000</v>
      </c>
      <c r="D23" s="9"/>
      <c r="E23" s="8"/>
      <c r="F23" s="8"/>
      <c r="G23" s="8">
        <f t="shared" si="0"/>
        <v>0</v>
      </c>
    </row>
    <row r="24" spans="1:7" ht="15">
      <c r="A24" s="8">
        <v>21</v>
      </c>
      <c r="B24" s="1" t="s">
        <v>28</v>
      </c>
      <c r="C24" s="9">
        <v>10934000</v>
      </c>
      <c r="D24" s="9"/>
      <c r="E24" s="8"/>
      <c r="F24" s="8"/>
      <c r="G24" s="8">
        <f>F24+E24</f>
        <v>0</v>
      </c>
    </row>
    <row r="25" spans="1:7" ht="15">
      <c r="A25" s="8">
        <v>22</v>
      </c>
      <c r="B25" s="1" t="s">
        <v>29</v>
      </c>
      <c r="C25" s="9">
        <v>15487000</v>
      </c>
      <c r="D25" s="9"/>
      <c r="E25" s="8">
        <v>1479000</v>
      </c>
      <c r="F25" s="8">
        <v>4057200</v>
      </c>
      <c r="G25" s="8">
        <f>E25+F25</f>
        <v>5536200</v>
      </c>
    </row>
    <row r="26" spans="1:7" ht="15">
      <c r="A26" s="8">
        <v>23</v>
      </c>
      <c r="B26" s="1" t="s">
        <v>30</v>
      </c>
      <c r="C26" s="9">
        <v>7057400</v>
      </c>
      <c r="D26" s="9"/>
      <c r="E26" s="8">
        <v>3200000</v>
      </c>
      <c r="F26" s="8"/>
      <c r="G26" s="8">
        <f>E26+F26</f>
        <v>3200000</v>
      </c>
    </row>
    <row r="27" spans="1:7" ht="15">
      <c r="A27" s="1"/>
      <c r="B27" s="19" t="s">
        <v>6</v>
      </c>
      <c r="C27" s="20">
        <f>SUM(C4:C26)</f>
        <v>279576600</v>
      </c>
      <c r="D27" s="20"/>
      <c r="E27" s="20">
        <f>SUM(E4:E26)</f>
        <v>20716713</v>
      </c>
      <c r="F27" s="20">
        <f>SUM(F4:F26)</f>
        <v>19235184</v>
      </c>
      <c r="G27" s="20">
        <f>SUM(G4:G26)</f>
        <v>39951897</v>
      </c>
    </row>
    <row r="28" spans="1:7" ht="15">
      <c r="A28" s="1"/>
      <c r="B28" s="25" t="s">
        <v>31</v>
      </c>
      <c r="C28" s="9"/>
      <c r="D28" s="9"/>
      <c r="E28" s="8"/>
      <c r="F28" s="8"/>
      <c r="G28" s="8"/>
    </row>
    <row r="29" spans="1:7" ht="15">
      <c r="A29" s="1">
        <v>1</v>
      </c>
      <c r="B29" s="1" t="s">
        <v>32</v>
      </c>
      <c r="C29" s="9">
        <v>14341000</v>
      </c>
      <c r="D29" s="9"/>
      <c r="E29" s="8">
        <v>5170500</v>
      </c>
      <c r="F29" s="8">
        <v>4802595</v>
      </c>
      <c r="G29" s="8">
        <f>E29+F29</f>
        <v>9973095</v>
      </c>
    </row>
    <row r="30" spans="1:7" ht="15">
      <c r="A30" s="1">
        <v>2</v>
      </c>
      <c r="B30" s="1" t="s">
        <v>33</v>
      </c>
      <c r="C30" s="9">
        <v>7377800</v>
      </c>
      <c r="D30" s="9"/>
      <c r="E30" s="8"/>
      <c r="F30" s="8">
        <v>8052375</v>
      </c>
      <c r="G30" s="8">
        <f>E30+F30</f>
        <v>8052375</v>
      </c>
    </row>
    <row r="31" spans="1:7" ht="15">
      <c r="A31" s="1">
        <v>3</v>
      </c>
      <c r="B31" s="1" t="s">
        <v>34</v>
      </c>
      <c r="C31" s="9">
        <v>60832000</v>
      </c>
      <c r="D31" s="9"/>
      <c r="E31" s="8">
        <v>24358500</v>
      </c>
      <c r="F31" s="8">
        <v>19284155</v>
      </c>
      <c r="G31" s="8">
        <f>SUM(E31+F31)</f>
        <v>43642655</v>
      </c>
    </row>
    <row r="32" spans="1:7" ht="15">
      <c r="A32" s="1"/>
      <c r="B32" s="19" t="s">
        <v>6</v>
      </c>
      <c r="C32" s="20">
        <f>SUM(C29:C31)</f>
        <v>82550800</v>
      </c>
      <c r="D32" s="20"/>
      <c r="E32" s="20">
        <f>SUM(E29:E31)</f>
        <v>29529000</v>
      </c>
      <c r="F32" s="20">
        <f>SUM(F29:F31)</f>
        <v>32139125</v>
      </c>
      <c r="G32" s="20">
        <f>SUM(G29:G31)</f>
        <v>61668125</v>
      </c>
    </row>
    <row r="33" spans="1:7" ht="15">
      <c r="A33" s="1"/>
      <c r="B33" s="25" t="s">
        <v>35</v>
      </c>
      <c r="C33" s="9"/>
      <c r="D33" s="9"/>
      <c r="E33" s="8"/>
      <c r="F33" s="8"/>
      <c r="G33" s="8"/>
    </row>
    <row r="34" spans="1:7" ht="15">
      <c r="A34" s="12">
        <v>1</v>
      </c>
      <c r="B34" s="1" t="s">
        <v>36</v>
      </c>
      <c r="C34" s="9">
        <v>23285000</v>
      </c>
      <c r="D34" s="9"/>
      <c r="E34" s="8">
        <v>10300000</v>
      </c>
      <c r="F34" s="8"/>
      <c r="G34" s="8">
        <f aca="true" t="shared" si="1" ref="G34:G56">E34+F34</f>
        <v>10300000</v>
      </c>
    </row>
    <row r="35" spans="1:7" ht="15">
      <c r="A35" s="1">
        <v>2</v>
      </c>
      <c r="B35" s="1" t="s">
        <v>37</v>
      </c>
      <c r="C35" s="9">
        <v>10126200</v>
      </c>
      <c r="D35" s="9"/>
      <c r="E35" s="8"/>
      <c r="F35" s="8"/>
      <c r="G35" s="8">
        <f t="shared" si="1"/>
        <v>0</v>
      </c>
    </row>
    <row r="36" spans="1:7" ht="15">
      <c r="A36" s="1">
        <v>3</v>
      </c>
      <c r="B36" s="1" t="s">
        <v>38</v>
      </c>
      <c r="C36" s="9">
        <v>14585400</v>
      </c>
      <c r="D36" s="9"/>
      <c r="E36" s="8"/>
      <c r="F36" s="8"/>
      <c r="G36" s="8">
        <f t="shared" si="1"/>
        <v>0</v>
      </c>
    </row>
    <row r="37" spans="1:7" ht="15">
      <c r="A37" s="1">
        <v>4</v>
      </c>
      <c r="B37" s="1" t="s">
        <v>39</v>
      </c>
      <c r="C37" s="9">
        <v>23503800</v>
      </c>
      <c r="D37" s="9"/>
      <c r="E37" s="8"/>
      <c r="F37" s="8"/>
      <c r="G37" s="8">
        <f t="shared" si="1"/>
        <v>0</v>
      </c>
    </row>
    <row r="38" spans="1:7" ht="15">
      <c r="A38" s="1">
        <v>5</v>
      </c>
      <c r="B38" s="1" t="s">
        <v>40</v>
      </c>
      <c r="C38" s="9">
        <v>11592600</v>
      </c>
      <c r="D38" s="9"/>
      <c r="E38" s="8"/>
      <c r="F38" s="8">
        <v>8444206</v>
      </c>
      <c r="G38" s="8">
        <f t="shared" si="1"/>
        <v>8444206</v>
      </c>
    </row>
    <row r="39" spans="1:7" ht="15">
      <c r="A39" s="1">
        <v>6</v>
      </c>
      <c r="B39" s="1" t="s">
        <v>41</v>
      </c>
      <c r="C39" s="9">
        <v>13119000</v>
      </c>
      <c r="D39" s="9"/>
      <c r="E39" s="8"/>
      <c r="F39" s="8"/>
      <c r="G39" s="8">
        <f t="shared" si="1"/>
        <v>0</v>
      </c>
    </row>
    <row r="40" spans="1:7" ht="15">
      <c r="A40" s="1">
        <v>7</v>
      </c>
      <c r="B40" s="1" t="s">
        <v>42</v>
      </c>
      <c r="C40" s="9">
        <v>60810200</v>
      </c>
      <c r="D40" s="9"/>
      <c r="E40" s="8">
        <v>11100214</v>
      </c>
      <c r="F40" s="8">
        <v>30000000</v>
      </c>
      <c r="G40" s="8">
        <f>E40+F40</f>
        <v>41100214</v>
      </c>
    </row>
    <row r="41" spans="1:7" ht="15">
      <c r="A41" s="1">
        <v>8</v>
      </c>
      <c r="B41" s="1" t="s">
        <v>43</v>
      </c>
      <c r="C41" s="9">
        <v>10539000</v>
      </c>
      <c r="D41" s="9"/>
      <c r="E41" s="8"/>
      <c r="F41" s="8"/>
      <c r="G41" s="8">
        <f t="shared" si="1"/>
        <v>0</v>
      </c>
    </row>
    <row r="42" spans="1:7" ht="15">
      <c r="A42" s="1">
        <v>9</v>
      </c>
      <c r="B42" s="1" t="s">
        <v>44</v>
      </c>
      <c r="C42" s="9">
        <v>24459000</v>
      </c>
      <c r="D42" s="9"/>
      <c r="E42" s="8">
        <v>12729500</v>
      </c>
      <c r="F42" s="8">
        <v>6829500</v>
      </c>
      <c r="G42" s="8">
        <f t="shared" si="1"/>
        <v>19559000</v>
      </c>
    </row>
    <row r="43" spans="1:7" ht="15">
      <c r="A43" s="1">
        <v>10</v>
      </c>
      <c r="B43" s="1" t="s">
        <v>45</v>
      </c>
      <c r="C43" s="9">
        <v>14096600</v>
      </c>
      <c r="D43" s="9"/>
      <c r="E43" s="8"/>
      <c r="F43" s="8"/>
      <c r="G43" s="8">
        <f t="shared" si="1"/>
        <v>0</v>
      </c>
    </row>
    <row r="44" spans="1:7" ht="15">
      <c r="A44" s="1">
        <v>11</v>
      </c>
      <c r="B44" s="1" t="s">
        <v>46</v>
      </c>
      <c r="C44" s="9">
        <v>20511000</v>
      </c>
      <c r="D44" s="9"/>
      <c r="E44" s="8">
        <v>2924000</v>
      </c>
      <c r="F44" s="8">
        <v>13202522</v>
      </c>
      <c r="G44" s="8">
        <f>E44+F44</f>
        <v>16126522</v>
      </c>
    </row>
    <row r="45" spans="1:7" ht="15">
      <c r="A45" s="1">
        <v>12</v>
      </c>
      <c r="B45" s="1" t="s">
        <v>47</v>
      </c>
      <c r="C45" s="9">
        <v>534000</v>
      </c>
      <c r="D45" s="9"/>
      <c r="E45" s="8"/>
      <c r="F45" s="8"/>
      <c r="G45" s="8">
        <f t="shared" si="1"/>
        <v>0</v>
      </c>
    </row>
    <row r="46" spans="1:7" ht="15">
      <c r="A46" s="1">
        <v>13</v>
      </c>
      <c r="B46" s="1" t="s">
        <v>48</v>
      </c>
      <c r="C46" s="9">
        <v>29185000</v>
      </c>
      <c r="D46" s="9"/>
      <c r="E46" s="8"/>
      <c r="F46" s="8"/>
      <c r="G46" s="8">
        <f t="shared" si="1"/>
        <v>0</v>
      </c>
    </row>
    <row r="47" spans="1:7" ht="15">
      <c r="A47" s="1">
        <v>14</v>
      </c>
      <c r="B47" s="1" t="s">
        <v>49</v>
      </c>
      <c r="C47" s="9">
        <v>11242400</v>
      </c>
      <c r="D47" s="9"/>
      <c r="E47" s="8"/>
      <c r="F47" s="8">
        <v>7276600</v>
      </c>
      <c r="G47" s="8">
        <f>E47+F47</f>
        <v>7276600</v>
      </c>
    </row>
    <row r="48" spans="1:7" ht="15">
      <c r="A48" s="1">
        <v>15</v>
      </c>
      <c r="B48" s="1" t="s">
        <v>50</v>
      </c>
      <c r="C48" s="9">
        <v>11268000</v>
      </c>
      <c r="D48" s="9"/>
      <c r="E48" s="8">
        <v>1740000</v>
      </c>
      <c r="F48" s="10">
        <v>4969868</v>
      </c>
      <c r="G48" s="8">
        <f>E48+F48</f>
        <v>6709868</v>
      </c>
    </row>
    <row r="49" spans="1:7" ht="15">
      <c r="A49" s="1">
        <v>16</v>
      </c>
      <c r="B49" s="1" t="s">
        <v>51</v>
      </c>
      <c r="C49" s="9">
        <v>22466200</v>
      </c>
      <c r="D49" s="9"/>
      <c r="E49" s="8">
        <v>9033100</v>
      </c>
      <c r="F49" s="8">
        <v>7916235</v>
      </c>
      <c r="G49" s="8">
        <f t="shared" si="1"/>
        <v>16949335</v>
      </c>
    </row>
    <row r="50" spans="1:7" ht="15">
      <c r="A50" s="1">
        <v>17</v>
      </c>
      <c r="B50" s="1" t="s">
        <v>52</v>
      </c>
      <c r="C50" s="9">
        <v>25459000</v>
      </c>
      <c r="D50" s="9"/>
      <c r="E50" s="8">
        <v>5973000</v>
      </c>
      <c r="F50" s="8">
        <v>7327000</v>
      </c>
      <c r="G50" s="8">
        <f>E50+F50</f>
        <v>13300000</v>
      </c>
    </row>
    <row r="51" spans="1:7" ht="15">
      <c r="A51" s="1">
        <v>18</v>
      </c>
      <c r="B51" s="1" t="s">
        <v>53</v>
      </c>
      <c r="C51" s="9">
        <v>10490000</v>
      </c>
      <c r="D51" s="9"/>
      <c r="E51" s="8"/>
      <c r="F51" s="8"/>
      <c r="G51" s="8">
        <f t="shared" si="1"/>
        <v>0</v>
      </c>
    </row>
    <row r="52" spans="1:7" ht="15">
      <c r="A52" s="1">
        <v>19</v>
      </c>
      <c r="B52" s="1" t="s">
        <v>54</v>
      </c>
      <c r="C52" s="9">
        <v>10414000</v>
      </c>
      <c r="D52" s="9"/>
      <c r="E52" s="8"/>
      <c r="F52" s="8">
        <v>4068200</v>
      </c>
      <c r="G52" s="8">
        <f t="shared" si="1"/>
        <v>4068200</v>
      </c>
    </row>
    <row r="53" spans="1:7" ht="15">
      <c r="A53" s="1">
        <v>20</v>
      </c>
      <c r="B53" s="1" t="s">
        <v>55</v>
      </c>
      <c r="C53" s="9">
        <v>12325800</v>
      </c>
      <c r="D53" s="9"/>
      <c r="E53" s="8">
        <v>5602900</v>
      </c>
      <c r="F53" s="10"/>
      <c r="G53" s="8">
        <f t="shared" si="1"/>
        <v>5602900</v>
      </c>
    </row>
    <row r="54" spans="1:7" ht="15">
      <c r="A54" s="1">
        <v>21</v>
      </c>
      <c r="B54" s="1" t="s">
        <v>56</v>
      </c>
      <c r="C54" s="9">
        <v>19777800</v>
      </c>
      <c r="D54" s="9"/>
      <c r="E54" s="8">
        <v>9888900</v>
      </c>
      <c r="F54" s="8"/>
      <c r="G54" s="8">
        <v>9888900</v>
      </c>
    </row>
    <row r="55" spans="1:7" ht="15">
      <c r="A55" s="1">
        <v>22</v>
      </c>
      <c r="B55" s="1" t="s">
        <v>57</v>
      </c>
      <c r="C55" s="9">
        <v>11103800</v>
      </c>
      <c r="D55" s="9"/>
      <c r="E55" s="8"/>
      <c r="F55" s="8"/>
      <c r="G55" s="8">
        <f t="shared" si="1"/>
        <v>0</v>
      </c>
    </row>
    <row r="56" spans="1:7" ht="15">
      <c r="A56" s="1">
        <v>23</v>
      </c>
      <c r="B56" s="1" t="s">
        <v>58</v>
      </c>
      <c r="C56" s="9">
        <v>17029400</v>
      </c>
      <c r="D56" s="9"/>
      <c r="E56" s="8"/>
      <c r="F56" s="8"/>
      <c r="G56" s="8">
        <f t="shared" si="1"/>
        <v>0</v>
      </c>
    </row>
    <row r="57" spans="1:7" ht="25.5">
      <c r="A57" s="1">
        <v>24</v>
      </c>
      <c r="B57" s="4" t="s">
        <v>59</v>
      </c>
      <c r="C57" s="9"/>
      <c r="D57" s="9"/>
      <c r="E57" s="8"/>
      <c r="F57" s="8">
        <v>6818300</v>
      </c>
      <c r="G57" s="8">
        <f>E57+F57</f>
        <v>6818300</v>
      </c>
    </row>
    <row r="58" spans="1:7" ht="15">
      <c r="A58" s="13"/>
      <c r="B58" s="23" t="s">
        <v>6</v>
      </c>
      <c r="C58" s="24">
        <f>SUM(C34:C57)</f>
        <v>407923200</v>
      </c>
      <c r="D58" s="24"/>
      <c r="E58" s="24">
        <f>SUM(E34:E57)</f>
        <v>69291614</v>
      </c>
      <c r="F58" s="24">
        <f>SUM(F34:F57)</f>
        <v>96852431</v>
      </c>
      <c r="G58" s="24">
        <f>SUM(G34:G57)</f>
        <v>166144045</v>
      </c>
    </row>
    <row r="59" spans="1:7" ht="15">
      <c r="A59" s="1"/>
      <c r="B59" s="25" t="s">
        <v>310</v>
      </c>
      <c r="C59" s="20"/>
      <c r="D59" s="20"/>
      <c r="E59" s="20"/>
      <c r="F59" s="20"/>
      <c r="G59" s="20"/>
    </row>
    <row r="60" spans="1:7" ht="15">
      <c r="A60" s="12">
        <v>1</v>
      </c>
      <c r="B60" s="1" t="s">
        <v>60</v>
      </c>
      <c r="C60" s="9">
        <v>9129000</v>
      </c>
      <c r="D60" s="9"/>
      <c r="E60" s="8">
        <v>4181400</v>
      </c>
      <c r="F60" s="8">
        <v>381400</v>
      </c>
      <c r="G60" s="8">
        <f>E60+F60</f>
        <v>4562800</v>
      </c>
    </row>
    <row r="61" spans="1:7" ht="15">
      <c r="A61" s="1">
        <v>2</v>
      </c>
      <c r="B61" s="1" t="s">
        <v>61</v>
      </c>
      <c r="C61" s="9"/>
      <c r="D61" s="9"/>
      <c r="E61" s="8"/>
      <c r="F61" s="8"/>
      <c r="G61" s="8">
        <f aca="true" t="shared" si="2" ref="G61:G67">E61+F61</f>
        <v>0</v>
      </c>
    </row>
    <row r="62" spans="1:7" ht="15">
      <c r="A62" s="1">
        <v>3</v>
      </c>
      <c r="B62" s="1" t="s">
        <v>62</v>
      </c>
      <c r="C62" s="9">
        <v>10539000</v>
      </c>
      <c r="D62" s="9"/>
      <c r="E62" s="8">
        <v>5239500</v>
      </c>
      <c r="F62" s="8">
        <v>740021</v>
      </c>
      <c r="G62" s="8">
        <f>E62+F62</f>
        <v>5979521</v>
      </c>
    </row>
    <row r="63" spans="1:7" ht="15">
      <c r="A63" s="1">
        <v>4</v>
      </c>
      <c r="B63" s="1" t="s">
        <v>63</v>
      </c>
      <c r="C63" s="9">
        <v>4445000</v>
      </c>
      <c r="D63" s="9"/>
      <c r="E63" s="8">
        <v>2000000</v>
      </c>
      <c r="F63" s="8">
        <v>42158</v>
      </c>
      <c r="G63" s="8">
        <f>E63+F63</f>
        <v>2042158</v>
      </c>
    </row>
    <row r="64" spans="1:7" ht="15">
      <c r="A64" s="1">
        <v>5</v>
      </c>
      <c r="B64" s="1" t="s">
        <v>64</v>
      </c>
      <c r="C64" s="9">
        <v>4369000</v>
      </c>
      <c r="D64" s="9"/>
      <c r="E64" s="8"/>
      <c r="F64" s="8"/>
      <c r="G64" s="8">
        <f t="shared" si="2"/>
        <v>0</v>
      </c>
    </row>
    <row r="65" spans="1:7" ht="15">
      <c r="A65" s="1">
        <v>6</v>
      </c>
      <c r="B65" s="1" t="s">
        <v>65</v>
      </c>
      <c r="C65" s="9">
        <v>25947800</v>
      </c>
      <c r="D65" s="9"/>
      <c r="E65" s="8"/>
      <c r="F65" s="8">
        <v>12929957</v>
      </c>
      <c r="G65" s="8">
        <f t="shared" si="2"/>
        <v>12929957</v>
      </c>
    </row>
    <row r="66" spans="1:7" ht="15">
      <c r="A66" s="1">
        <v>7</v>
      </c>
      <c r="B66" s="1" t="s">
        <v>66</v>
      </c>
      <c r="C66" s="9">
        <v>6079800</v>
      </c>
      <c r="D66" s="9"/>
      <c r="E66" s="8">
        <v>1909900</v>
      </c>
      <c r="F66" s="8"/>
      <c r="G66" s="8">
        <f t="shared" si="2"/>
        <v>1909900</v>
      </c>
    </row>
    <row r="67" spans="1:7" ht="15">
      <c r="A67" s="1">
        <v>8</v>
      </c>
      <c r="B67" s="1" t="s">
        <v>67</v>
      </c>
      <c r="C67" s="9">
        <v>6568600</v>
      </c>
      <c r="D67" s="9"/>
      <c r="E67" s="8"/>
      <c r="F67" s="8">
        <v>1975036</v>
      </c>
      <c r="G67" s="8">
        <f t="shared" si="2"/>
        <v>1975036</v>
      </c>
    </row>
    <row r="68" spans="1:7" ht="15">
      <c r="A68" s="1"/>
      <c r="B68" s="21" t="s">
        <v>6</v>
      </c>
      <c r="C68" s="22">
        <f>SUM(C60:C67)</f>
        <v>67078200</v>
      </c>
      <c r="D68" s="22"/>
      <c r="E68" s="20">
        <f>SUM(E60:E67)</f>
        <v>13330800</v>
      </c>
      <c r="F68" s="20">
        <f>SUM(F60:F67)</f>
        <v>16068572</v>
      </c>
      <c r="G68" s="20">
        <f>SUM(G60:G67)</f>
        <v>29399372</v>
      </c>
    </row>
    <row r="69" spans="1:7" ht="15">
      <c r="A69" s="1"/>
      <c r="B69" s="25" t="s">
        <v>68</v>
      </c>
      <c r="C69" s="22"/>
      <c r="D69" s="22"/>
      <c r="E69" s="20"/>
      <c r="F69" s="20"/>
      <c r="G69" s="20"/>
    </row>
    <row r="70" spans="1:7" ht="15">
      <c r="A70" s="12">
        <v>1</v>
      </c>
      <c r="B70" s="3" t="s">
        <v>69</v>
      </c>
      <c r="C70" s="9">
        <v>3467400</v>
      </c>
      <c r="D70" s="9"/>
      <c r="E70" s="8">
        <v>80153</v>
      </c>
      <c r="F70" s="8">
        <v>2833247</v>
      </c>
      <c r="G70" s="8">
        <f aca="true" t="shared" si="3" ref="G70:G78">E70+F70</f>
        <v>2913400</v>
      </c>
    </row>
    <row r="71" spans="1:7" ht="15">
      <c r="A71" s="1">
        <v>2</v>
      </c>
      <c r="B71" s="1" t="s">
        <v>70</v>
      </c>
      <c r="C71" s="9">
        <v>4933800</v>
      </c>
      <c r="D71" s="9"/>
      <c r="E71" s="8">
        <v>2466900</v>
      </c>
      <c r="F71" s="8">
        <v>1978900</v>
      </c>
      <c r="G71" s="8">
        <f>E71+F71</f>
        <v>4445800</v>
      </c>
    </row>
    <row r="72" spans="1:7" ht="15">
      <c r="A72" s="1">
        <v>3</v>
      </c>
      <c r="B72" s="3" t="s">
        <v>71</v>
      </c>
      <c r="C72" s="9">
        <v>2978600</v>
      </c>
      <c r="D72" s="9"/>
      <c r="E72" s="8">
        <v>1500000</v>
      </c>
      <c r="F72" s="8"/>
      <c r="G72" s="8">
        <f t="shared" si="3"/>
        <v>1500000</v>
      </c>
    </row>
    <row r="73" spans="1:7" ht="15">
      <c r="A73" s="1">
        <v>4</v>
      </c>
      <c r="B73" s="3" t="s">
        <v>72</v>
      </c>
      <c r="C73" s="9">
        <v>2491800</v>
      </c>
      <c r="D73" s="9"/>
      <c r="E73" s="8">
        <v>1000000</v>
      </c>
      <c r="F73" s="8">
        <v>1779479</v>
      </c>
      <c r="G73" s="8">
        <f>E73+F73</f>
        <v>2779479</v>
      </c>
    </row>
    <row r="74" spans="1:7" ht="15">
      <c r="A74" s="1">
        <v>5</v>
      </c>
      <c r="B74" s="1" t="s">
        <v>73</v>
      </c>
      <c r="C74" s="9">
        <v>2489800</v>
      </c>
      <c r="D74" s="9"/>
      <c r="E74" s="8">
        <v>237000</v>
      </c>
      <c r="F74" s="8"/>
      <c r="G74" s="8">
        <f t="shared" si="3"/>
        <v>237000</v>
      </c>
    </row>
    <row r="75" spans="1:7" ht="15">
      <c r="A75" s="1">
        <v>6</v>
      </c>
      <c r="B75" s="1" t="s">
        <v>74</v>
      </c>
      <c r="C75" s="9">
        <v>2978600</v>
      </c>
      <c r="D75" s="9"/>
      <c r="E75" s="8">
        <v>1138300</v>
      </c>
      <c r="F75" s="8"/>
      <c r="G75" s="8">
        <f t="shared" si="3"/>
        <v>1138300</v>
      </c>
    </row>
    <row r="76" spans="1:7" ht="15">
      <c r="A76" s="1">
        <v>7</v>
      </c>
      <c r="B76" s="1" t="s">
        <v>75</v>
      </c>
      <c r="C76" s="9">
        <v>4200600</v>
      </c>
      <c r="D76" s="9"/>
      <c r="E76" s="8"/>
      <c r="F76" s="8">
        <v>124200</v>
      </c>
      <c r="G76" s="8">
        <f>E76+F76</f>
        <v>124200</v>
      </c>
    </row>
    <row r="77" spans="1:7" ht="15">
      <c r="A77" s="1">
        <v>8</v>
      </c>
      <c r="B77" s="1" t="s">
        <v>76</v>
      </c>
      <c r="C77" s="9">
        <v>5667000</v>
      </c>
      <c r="D77" s="9"/>
      <c r="E77" s="8"/>
      <c r="F77" s="8">
        <v>3084210</v>
      </c>
      <c r="G77" s="8">
        <f t="shared" si="3"/>
        <v>3084210</v>
      </c>
    </row>
    <row r="78" spans="1:7" ht="15">
      <c r="A78" s="1">
        <v>9</v>
      </c>
      <c r="B78" s="1" t="s">
        <v>77</v>
      </c>
      <c r="C78" s="9">
        <v>4445000</v>
      </c>
      <c r="D78" s="9"/>
      <c r="E78" s="8">
        <v>742000</v>
      </c>
      <c r="F78" s="8"/>
      <c r="G78" s="8">
        <f t="shared" si="3"/>
        <v>742000</v>
      </c>
    </row>
    <row r="79" spans="1:7" ht="15">
      <c r="A79" s="1"/>
      <c r="B79" s="21" t="s">
        <v>6</v>
      </c>
      <c r="C79" s="22">
        <f>SUM(C70:C78)</f>
        <v>33652600</v>
      </c>
      <c r="D79" s="22"/>
      <c r="E79" s="20">
        <f>SUM(E70:E78)</f>
        <v>7164353</v>
      </c>
      <c r="F79" s="20">
        <f>SUM(F70:F78)</f>
        <v>9800036</v>
      </c>
      <c r="G79" s="20">
        <f>SUM(G70:G78)</f>
        <v>16964389</v>
      </c>
    </row>
    <row r="80" spans="1:7" ht="15">
      <c r="A80" s="1"/>
      <c r="B80" s="25" t="s">
        <v>78</v>
      </c>
      <c r="C80" s="22"/>
      <c r="D80" s="22"/>
      <c r="E80" s="20"/>
      <c r="F80" s="20"/>
      <c r="G80" s="20"/>
    </row>
    <row r="81" spans="1:7" ht="15">
      <c r="A81" s="12">
        <v>1</v>
      </c>
      <c r="B81" s="1" t="s">
        <v>79</v>
      </c>
      <c r="C81" s="9">
        <v>10126200</v>
      </c>
      <c r="D81" s="9"/>
      <c r="E81" s="8">
        <v>4300000</v>
      </c>
      <c r="F81" s="8"/>
      <c r="G81" s="8">
        <f>E81+F81</f>
        <v>4300000</v>
      </c>
    </row>
    <row r="82" spans="1:7" ht="15">
      <c r="A82" s="1">
        <v>2</v>
      </c>
      <c r="B82" s="1" t="s">
        <v>80</v>
      </c>
      <c r="C82" s="9">
        <v>7133400</v>
      </c>
      <c r="D82" s="9"/>
      <c r="E82" s="8"/>
      <c r="F82" s="8"/>
      <c r="G82" s="8">
        <f>E82+F82</f>
        <v>0</v>
      </c>
    </row>
    <row r="83" spans="1:7" ht="15">
      <c r="A83" s="1">
        <v>3</v>
      </c>
      <c r="B83" s="1" t="s">
        <v>81</v>
      </c>
      <c r="C83" s="9">
        <v>16051800</v>
      </c>
      <c r="D83" s="9"/>
      <c r="E83" s="8">
        <v>2027763</v>
      </c>
      <c r="F83" s="8"/>
      <c r="G83" s="8">
        <f>E83+F83</f>
        <v>2027763</v>
      </c>
    </row>
    <row r="84" spans="1:7" ht="15">
      <c r="A84" s="1"/>
      <c r="B84" s="21" t="s">
        <v>6</v>
      </c>
      <c r="C84" s="22">
        <f>SUM(C81:C83)</f>
        <v>33311400</v>
      </c>
      <c r="D84" s="22"/>
      <c r="E84" s="20">
        <f>SUM(E81:E83)</f>
        <v>6327763</v>
      </c>
      <c r="F84" s="20">
        <f>SUM(F81:F83)</f>
        <v>0</v>
      </c>
      <c r="G84" s="20">
        <f>SUM(G81:G83)</f>
        <v>6327763</v>
      </c>
    </row>
    <row r="85" spans="1:7" ht="15">
      <c r="A85" s="1"/>
      <c r="B85" s="25" t="s">
        <v>82</v>
      </c>
      <c r="C85" s="22"/>
      <c r="D85" s="22"/>
      <c r="E85" s="20"/>
      <c r="F85" s="20"/>
      <c r="G85" s="20"/>
    </row>
    <row r="86" spans="1:7" ht="15">
      <c r="A86" s="12">
        <v>1</v>
      </c>
      <c r="B86" s="1" t="s">
        <v>83</v>
      </c>
      <c r="C86" s="9"/>
      <c r="D86" s="9"/>
      <c r="E86" s="8"/>
      <c r="F86" s="8"/>
      <c r="G86" s="8">
        <f>E86+F86</f>
        <v>0</v>
      </c>
    </row>
    <row r="87" spans="1:7" ht="15">
      <c r="A87" s="1">
        <v>2</v>
      </c>
      <c r="B87" s="1" t="s">
        <v>84</v>
      </c>
      <c r="C87" s="9"/>
      <c r="D87" s="9"/>
      <c r="E87" s="8"/>
      <c r="F87" s="8"/>
      <c r="G87" s="8">
        <f>E87+F87</f>
        <v>0</v>
      </c>
    </row>
    <row r="88" spans="1:7" ht="15">
      <c r="A88" s="1">
        <v>3</v>
      </c>
      <c r="B88" s="1" t="s">
        <v>85</v>
      </c>
      <c r="C88" s="9">
        <v>4689400</v>
      </c>
      <c r="D88" s="9"/>
      <c r="E88" s="8"/>
      <c r="F88" s="8"/>
      <c r="G88" s="8">
        <f>E88+F88</f>
        <v>0</v>
      </c>
    </row>
    <row r="89" spans="1:7" ht="15">
      <c r="A89" s="1"/>
      <c r="B89" s="21" t="s">
        <v>6</v>
      </c>
      <c r="C89" s="22">
        <f>SUM(C86:C88)</f>
        <v>4689400</v>
      </c>
      <c r="D89" s="22"/>
      <c r="E89" s="20">
        <f>SUM(E86:E88)</f>
        <v>0</v>
      </c>
      <c r="F89" s="20">
        <f>SUM(F86:F88)</f>
        <v>0</v>
      </c>
      <c r="G89" s="20">
        <f>SUM(G86:G88)</f>
        <v>0</v>
      </c>
    </row>
    <row r="90" spans="1:7" ht="15">
      <c r="A90" s="1"/>
      <c r="B90" s="25" t="s">
        <v>86</v>
      </c>
      <c r="C90" s="22"/>
      <c r="D90" s="22"/>
      <c r="E90" s="20"/>
      <c r="F90" s="20"/>
      <c r="G90" s="20"/>
    </row>
    <row r="91" spans="1:7" ht="15">
      <c r="A91" s="12">
        <v>1</v>
      </c>
      <c r="B91" s="1" t="s">
        <v>87</v>
      </c>
      <c r="C91" s="9">
        <v>10050200</v>
      </c>
      <c r="D91" s="9"/>
      <c r="E91" s="8">
        <v>2700000</v>
      </c>
      <c r="F91" s="8"/>
      <c r="G91" s="8">
        <f aca="true" t="shared" si="4" ref="G91:G99">E91+F91</f>
        <v>2700000</v>
      </c>
    </row>
    <row r="92" spans="1:7" ht="15">
      <c r="A92" s="1">
        <v>2</v>
      </c>
      <c r="B92" s="1" t="s">
        <v>88</v>
      </c>
      <c r="C92" s="9">
        <v>10539000</v>
      </c>
      <c r="D92" s="9"/>
      <c r="E92" s="8">
        <v>1680000</v>
      </c>
      <c r="F92" s="8">
        <v>1693000</v>
      </c>
      <c r="G92" s="8">
        <f>E92+F92</f>
        <v>3373000</v>
      </c>
    </row>
    <row r="93" spans="1:7" ht="15">
      <c r="A93" s="1">
        <v>3</v>
      </c>
      <c r="B93" s="1" t="s">
        <v>89</v>
      </c>
      <c r="C93" s="9">
        <v>6813000</v>
      </c>
      <c r="D93" s="9"/>
      <c r="E93" s="8"/>
      <c r="F93" s="8"/>
      <c r="G93" s="8">
        <f t="shared" si="4"/>
        <v>0</v>
      </c>
    </row>
    <row r="94" spans="1:7" ht="15">
      <c r="A94" s="1">
        <v>4</v>
      </c>
      <c r="B94" s="1" t="s">
        <v>90</v>
      </c>
      <c r="C94" s="9">
        <v>5667000</v>
      </c>
      <c r="D94" s="9"/>
      <c r="E94" s="8"/>
      <c r="F94" s="8"/>
      <c r="G94" s="8">
        <f t="shared" si="4"/>
        <v>0</v>
      </c>
    </row>
    <row r="95" spans="1:7" ht="15">
      <c r="A95" s="1">
        <v>5</v>
      </c>
      <c r="B95" s="1" t="s">
        <v>91</v>
      </c>
      <c r="C95" s="9">
        <v>8415400</v>
      </c>
      <c r="D95" s="9"/>
      <c r="E95" s="8">
        <v>2297484</v>
      </c>
      <c r="F95" s="8">
        <v>3408916</v>
      </c>
      <c r="G95" s="8">
        <f>E95+F95</f>
        <v>5706400</v>
      </c>
    </row>
    <row r="96" spans="1:7" ht="15">
      <c r="A96" s="1">
        <v>6</v>
      </c>
      <c r="B96" s="1" t="s">
        <v>92</v>
      </c>
      <c r="C96" s="9">
        <v>5346600</v>
      </c>
      <c r="D96" s="9"/>
      <c r="E96" s="8"/>
      <c r="F96" s="8">
        <v>1581500</v>
      </c>
      <c r="G96" s="8">
        <f t="shared" si="4"/>
        <v>1581500</v>
      </c>
    </row>
    <row r="97" spans="1:7" ht="15">
      <c r="A97" s="1">
        <v>7</v>
      </c>
      <c r="B97" s="1" t="s">
        <v>93</v>
      </c>
      <c r="C97" s="9">
        <v>8290400</v>
      </c>
      <c r="D97" s="9"/>
      <c r="E97" s="8"/>
      <c r="F97" s="8"/>
      <c r="G97" s="8">
        <f t="shared" si="4"/>
        <v>0</v>
      </c>
    </row>
    <row r="98" spans="1:7" ht="15">
      <c r="A98" s="1">
        <v>8</v>
      </c>
      <c r="B98" s="1" t="s">
        <v>94</v>
      </c>
      <c r="C98" s="9"/>
      <c r="D98" s="9"/>
      <c r="E98" s="8"/>
      <c r="F98" s="8"/>
      <c r="G98" s="8">
        <f t="shared" si="4"/>
        <v>0</v>
      </c>
    </row>
    <row r="99" spans="1:7" ht="15">
      <c r="A99" s="1">
        <v>9</v>
      </c>
      <c r="B99" s="1" t="s">
        <v>95</v>
      </c>
      <c r="C99" s="9">
        <v>2658200</v>
      </c>
      <c r="D99" s="9"/>
      <c r="E99" s="8">
        <v>1299100</v>
      </c>
      <c r="F99" s="8">
        <v>934671</v>
      </c>
      <c r="G99" s="8">
        <f t="shared" si="4"/>
        <v>2233771</v>
      </c>
    </row>
    <row r="100" spans="1:7" ht="15">
      <c r="A100" s="1"/>
      <c r="B100" s="21" t="s">
        <v>6</v>
      </c>
      <c r="C100" s="22">
        <f>SUM(C91:C99)</f>
        <v>57779800</v>
      </c>
      <c r="D100" s="22"/>
      <c r="E100" s="20">
        <f>SUM(E91:E99)</f>
        <v>7976584</v>
      </c>
      <c r="F100" s="20">
        <f>SUM(F91:F99)</f>
        <v>7618087</v>
      </c>
      <c r="G100" s="20">
        <f>SUM(G91:G99)</f>
        <v>15594671</v>
      </c>
    </row>
    <row r="101" spans="1:7" ht="15">
      <c r="A101" s="1"/>
      <c r="B101" s="25" t="s">
        <v>96</v>
      </c>
      <c r="C101" s="22"/>
      <c r="D101" s="22"/>
      <c r="E101" s="20"/>
      <c r="F101" s="20"/>
      <c r="G101" s="20"/>
    </row>
    <row r="102" spans="1:7" ht="15">
      <c r="A102" s="12">
        <v>1</v>
      </c>
      <c r="B102" s="1" t="s">
        <v>97</v>
      </c>
      <c r="C102" s="9">
        <v>14096600</v>
      </c>
      <c r="D102" s="9"/>
      <c r="E102" s="8">
        <v>2442780</v>
      </c>
      <c r="F102" s="8">
        <v>7522820</v>
      </c>
      <c r="G102" s="8">
        <f>E102+F102</f>
        <v>9965600</v>
      </c>
    </row>
    <row r="103" spans="1:7" ht="15">
      <c r="A103" s="1">
        <v>2</v>
      </c>
      <c r="B103" s="1" t="s">
        <v>98</v>
      </c>
      <c r="C103" s="9">
        <v>6079800</v>
      </c>
      <c r="D103" s="9"/>
      <c r="E103" s="8"/>
      <c r="F103" s="8"/>
      <c r="G103" s="8">
        <f aca="true" t="shared" si="5" ref="G103:G118">E103+F103</f>
        <v>0</v>
      </c>
    </row>
    <row r="104" spans="1:7" ht="15">
      <c r="A104" s="1">
        <v>3</v>
      </c>
      <c r="B104" s="1" t="s">
        <v>99</v>
      </c>
      <c r="C104" s="9">
        <v>8828200</v>
      </c>
      <c r="D104" s="9"/>
      <c r="E104" s="8"/>
      <c r="F104" s="8">
        <v>4846020</v>
      </c>
      <c r="G104" s="8">
        <f t="shared" si="5"/>
        <v>4846020</v>
      </c>
    </row>
    <row r="105" spans="1:7" ht="15">
      <c r="A105" s="1">
        <v>4</v>
      </c>
      <c r="B105" s="1" t="s">
        <v>100</v>
      </c>
      <c r="C105" s="9">
        <v>2734200</v>
      </c>
      <c r="D105" s="9"/>
      <c r="E105" s="8"/>
      <c r="F105" s="8">
        <v>1797200</v>
      </c>
      <c r="G105" s="8">
        <f t="shared" si="5"/>
        <v>1797200</v>
      </c>
    </row>
    <row r="106" spans="1:7" ht="15">
      <c r="A106" s="1">
        <v>5</v>
      </c>
      <c r="B106" s="1" t="s">
        <v>101</v>
      </c>
      <c r="C106" s="9">
        <v>7133400</v>
      </c>
      <c r="D106" s="9"/>
      <c r="E106" s="8"/>
      <c r="F106" s="8">
        <v>3997800</v>
      </c>
      <c r="G106" s="8">
        <f>E106+F106</f>
        <v>3997800</v>
      </c>
    </row>
    <row r="107" spans="1:7" ht="15">
      <c r="A107" s="1">
        <v>6</v>
      </c>
      <c r="B107" s="1" t="s">
        <v>102</v>
      </c>
      <c r="C107" s="9">
        <v>10294600</v>
      </c>
      <c r="D107" s="9"/>
      <c r="E107" s="8"/>
      <c r="F107" s="8">
        <v>2498200</v>
      </c>
      <c r="G107" s="8">
        <f t="shared" si="5"/>
        <v>2498200</v>
      </c>
    </row>
    <row r="108" spans="1:7" ht="15">
      <c r="A108" s="1">
        <v>7</v>
      </c>
      <c r="B108" s="1" t="s">
        <v>103</v>
      </c>
      <c r="C108" s="9">
        <v>1756600</v>
      </c>
      <c r="D108" s="9"/>
      <c r="E108" s="8"/>
      <c r="F108" s="8"/>
      <c r="G108" s="8">
        <f t="shared" si="5"/>
        <v>0</v>
      </c>
    </row>
    <row r="109" spans="1:7" ht="15">
      <c r="A109" s="1">
        <v>8</v>
      </c>
      <c r="B109" s="1" t="s">
        <v>104</v>
      </c>
      <c r="C109" s="9">
        <v>2489800</v>
      </c>
      <c r="D109" s="9"/>
      <c r="E109" s="8"/>
      <c r="F109" s="8"/>
      <c r="G109" s="8">
        <f t="shared" si="5"/>
        <v>0</v>
      </c>
    </row>
    <row r="110" spans="1:7" ht="15">
      <c r="A110" s="1">
        <v>9</v>
      </c>
      <c r="B110" s="1" t="s">
        <v>105</v>
      </c>
      <c r="C110" s="9">
        <v>3147000</v>
      </c>
      <c r="D110" s="9"/>
      <c r="E110" s="8"/>
      <c r="F110" s="8">
        <v>1416800</v>
      </c>
      <c r="G110" s="8">
        <f>E110+F110</f>
        <v>1416800</v>
      </c>
    </row>
    <row r="111" spans="1:7" ht="15">
      <c r="A111" s="1">
        <v>10</v>
      </c>
      <c r="B111" s="1" t="s">
        <v>106</v>
      </c>
      <c r="C111" s="9">
        <v>9393000</v>
      </c>
      <c r="D111" s="9"/>
      <c r="E111" s="8"/>
      <c r="F111" s="8">
        <v>6310600</v>
      </c>
      <c r="G111" s="8">
        <f t="shared" si="5"/>
        <v>6310600</v>
      </c>
    </row>
    <row r="112" spans="1:7" ht="15">
      <c r="A112" s="1">
        <v>11</v>
      </c>
      <c r="B112" s="1" t="s">
        <v>107</v>
      </c>
      <c r="C112" s="9"/>
      <c r="D112" s="9"/>
      <c r="E112" s="8"/>
      <c r="F112" s="8"/>
      <c r="G112" s="8">
        <f t="shared" si="5"/>
        <v>0</v>
      </c>
    </row>
    <row r="113" spans="1:7" ht="15">
      <c r="A113" s="1">
        <v>12</v>
      </c>
      <c r="B113" s="1" t="s">
        <v>108</v>
      </c>
      <c r="C113" s="9">
        <v>5132400</v>
      </c>
      <c r="D113" s="9"/>
      <c r="E113" s="8">
        <v>2700000</v>
      </c>
      <c r="F113" s="8">
        <v>106568</v>
      </c>
      <c r="G113" s="8">
        <f t="shared" si="5"/>
        <v>2806568</v>
      </c>
    </row>
    <row r="114" spans="1:7" ht="15">
      <c r="A114" s="1">
        <v>13</v>
      </c>
      <c r="B114" s="1" t="s">
        <v>109</v>
      </c>
      <c r="C114" s="9">
        <v>4933800</v>
      </c>
      <c r="D114" s="9"/>
      <c r="E114" s="8">
        <v>3200100</v>
      </c>
      <c r="F114" s="8"/>
      <c r="G114" s="8">
        <f t="shared" si="5"/>
        <v>3200100</v>
      </c>
    </row>
    <row r="115" spans="1:7" ht="15">
      <c r="A115" s="1">
        <v>14</v>
      </c>
      <c r="B115" s="1" t="s">
        <v>110</v>
      </c>
      <c r="C115" s="9">
        <v>2734200</v>
      </c>
      <c r="D115" s="9"/>
      <c r="E115" s="8"/>
      <c r="F115" s="8">
        <v>2845763</v>
      </c>
      <c r="G115" s="8">
        <f>E115+F115</f>
        <v>2845763</v>
      </c>
    </row>
    <row r="116" spans="1:7" ht="15">
      <c r="A116" s="1">
        <v>15</v>
      </c>
      <c r="B116" s="1" t="s">
        <v>111</v>
      </c>
      <c r="C116" s="9">
        <v>1756600</v>
      </c>
      <c r="D116" s="9"/>
      <c r="E116" s="8"/>
      <c r="F116" s="8"/>
      <c r="G116" s="8">
        <f t="shared" si="5"/>
        <v>0</v>
      </c>
    </row>
    <row r="117" spans="1:7" ht="15">
      <c r="A117" s="1">
        <v>16</v>
      </c>
      <c r="B117" s="1" t="s">
        <v>112</v>
      </c>
      <c r="C117" s="9">
        <v>7057400</v>
      </c>
      <c r="D117" s="9"/>
      <c r="E117" s="8">
        <v>1724000</v>
      </c>
      <c r="F117" s="8">
        <v>3294400</v>
      </c>
      <c r="G117" s="8">
        <f t="shared" si="5"/>
        <v>5018400</v>
      </c>
    </row>
    <row r="118" spans="1:7" ht="15">
      <c r="A118" s="1">
        <v>17</v>
      </c>
      <c r="B118" s="1" t="s">
        <v>113</v>
      </c>
      <c r="C118" s="9"/>
      <c r="D118" s="9">
        <v>0</v>
      </c>
      <c r="E118" s="8"/>
      <c r="F118" s="8"/>
      <c r="G118" s="8">
        <f t="shared" si="5"/>
        <v>0</v>
      </c>
    </row>
    <row r="119" spans="1:7" ht="15">
      <c r="A119" s="1"/>
      <c r="B119" s="21" t="s">
        <v>6</v>
      </c>
      <c r="C119" s="22">
        <f>SUM(C102:C118)</f>
        <v>87567600</v>
      </c>
      <c r="D119" s="22"/>
      <c r="E119" s="20">
        <f>SUM(E102:E118)</f>
        <v>10066880</v>
      </c>
      <c r="F119" s="20">
        <f>SUM(F102:F118)</f>
        <v>34636171</v>
      </c>
      <c r="G119" s="20">
        <f>SUM(G102:G118)</f>
        <v>44703051</v>
      </c>
    </row>
    <row r="120" spans="1:7" ht="15">
      <c r="A120" s="1"/>
      <c r="B120" s="25" t="s">
        <v>114</v>
      </c>
      <c r="C120" s="22"/>
      <c r="D120" s="22"/>
      <c r="E120" s="20"/>
      <c r="F120" s="20"/>
      <c r="G120" s="20"/>
    </row>
    <row r="121" spans="1:7" ht="15">
      <c r="A121" s="12">
        <v>1</v>
      </c>
      <c r="B121" s="1" t="s">
        <v>115</v>
      </c>
      <c r="C121" s="9">
        <v>10615000</v>
      </c>
      <c r="D121" s="9"/>
      <c r="E121" s="8">
        <v>5307500</v>
      </c>
      <c r="F121" s="8">
        <v>2884367</v>
      </c>
      <c r="G121" s="8">
        <f aca="true" t="shared" si="6" ref="G121:G137">E121+F121</f>
        <v>8191867</v>
      </c>
    </row>
    <row r="122" spans="1:7" ht="15">
      <c r="A122" s="1">
        <v>2</v>
      </c>
      <c r="B122" s="1" t="s">
        <v>116</v>
      </c>
      <c r="C122" s="9">
        <v>10615000</v>
      </c>
      <c r="D122" s="9"/>
      <c r="E122" s="8"/>
      <c r="F122" s="8"/>
      <c r="G122" s="8">
        <f t="shared" si="6"/>
        <v>0</v>
      </c>
    </row>
    <row r="123" spans="1:7" ht="15">
      <c r="A123" s="1">
        <v>3</v>
      </c>
      <c r="B123" s="1" t="s">
        <v>117</v>
      </c>
      <c r="C123" s="9">
        <v>10615000</v>
      </c>
      <c r="D123" s="9"/>
      <c r="E123" s="8"/>
      <c r="F123" s="8"/>
      <c r="G123" s="8">
        <f t="shared" si="6"/>
        <v>0</v>
      </c>
    </row>
    <row r="124" spans="1:7" ht="15">
      <c r="A124" s="1">
        <v>4</v>
      </c>
      <c r="B124" s="1" t="s">
        <v>118</v>
      </c>
      <c r="C124" s="9">
        <v>23015000</v>
      </c>
      <c r="D124" s="9"/>
      <c r="E124" s="8"/>
      <c r="F124" s="8"/>
      <c r="G124" s="8">
        <f t="shared" si="6"/>
        <v>0</v>
      </c>
    </row>
    <row r="125" spans="1:7" ht="15">
      <c r="A125" s="1">
        <v>5</v>
      </c>
      <c r="B125" s="1" t="s">
        <v>119</v>
      </c>
      <c r="C125" s="9">
        <v>10615000</v>
      </c>
      <c r="D125" s="9"/>
      <c r="E125" s="8">
        <v>5307500</v>
      </c>
      <c r="F125" s="8">
        <v>2888223</v>
      </c>
      <c r="G125" s="8">
        <f>E125+F125</f>
        <v>8195723</v>
      </c>
    </row>
    <row r="126" spans="1:7" ht="15">
      <c r="A126" s="1">
        <v>6</v>
      </c>
      <c r="B126" s="1" t="s">
        <v>120</v>
      </c>
      <c r="C126" s="9">
        <v>10615000</v>
      </c>
      <c r="D126" s="9"/>
      <c r="E126" s="8"/>
      <c r="F126" s="8"/>
      <c r="G126" s="8">
        <f t="shared" si="6"/>
        <v>0</v>
      </c>
    </row>
    <row r="127" spans="1:7" ht="15">
      <c r="A127" s="1">
        <v>7</v>
      </c>
      <c r="B127" s="1" t="s">
        <v>121</v>
      </c>
      <c r="C127" s="9">
        <v>10539000</v>
      </c>
      <c r="D127" s="9"/>
      <c r="E127" s="8">
        <v>5269500</v>
      </c>
      <c r="F127" s="8">
        <v>2093667</v>
      </c>
      <c r="G127" s="8">
        <f t="shared" si="6"/>
        <v>7363167</v>
      </c>
    </row>
    <row r="128" spans="1:7" ht="15">
      <c r="A128" s="1">
        <v>8</v>
      </c>
      <c r="B128" s="1" t="s">
        <v>122</v>
      </c>
      <c r="C128" s="9">
        <v>10615000</v>
      </c>
      <c r="D128" s="9"/>
      <c r="E128" s="8">
        <v>3000000</v>
      </c>
      <c r="F128" s="8">
        <v>308361</v>
      </c>
      <c r="G128" s="8">
        <f>E128+F128</f>
        <v>3308361</v>
      </c>
    </row>
    <row r="129" spans="1:7" ht="15">
      <c r="A129" s="1">
        <v>9</v>
      </c>
      <c r="B129" s="1" t="s">
        <v>123</v>
      </c>
      <c r="C129" s="9">
        <v>3772600</v>
      </c>
      <c r="D129" s="9"/>
      <c r="E129" s="8"/>
      <c r="F129" s="8">
        <v>2791650</v>
      </c>
      <c r="G129" s="8">
        <f t="shared" si="6"/>
        <v>2791650</v>
      </c>
    </row>
    <row r="130" spans="1:7" ht="15">
      <c r="A130" s="1">
        <v>10</v>
      </c>
      <c r="B130" s="1" t="s">
        <v>124</v>
      </c>
      <c r="C130" s="9">
        <v>4399200</v>
      </c>
      <c r="D130" s="9"/>
      <c r="E130" s="8">
        <v>2589100</v>
      </c>
      <c r="F130" s="8">
        <v>292065</v>
      </c>
      <c r="G130" s="8">
        <f t="shared" si="6"/>
        <v>2881165</v>
      </c>
    </row>
    <row r="131" spans="1:7" ht="15">
      <c r="A131" s="1">
        <v>11</v>
      </c>
      <c r="B131" s="1" t="s">
        <v>125</v>
      </c>
      <c r="C131" s="9">
        <v>6889000</v>
      </c>
      <c r="D131" s="9"/>
      <c r="E131" s="8"/>
      <c r="F131" s="8">
        <v>3537631</v>
      </c>
      <c r="G131" s="8">
        <f t="shared" si="6"/>
        <v>3537631</v>
      </c>
    </row>
    <row r="132" spans="1:7" ht="15">
      <c r="A132" s="1">
        <v>12</v>
      </c>
      <c r="B132" s="1" t="s">
        <v>126</v>
      </c>
      <c r="C132" s="9">
        <v>10615000</v>
      </c>
      <c r="D132" s="9"/>
      <c r="E132" s="8"/>
      <c r="F132" s="8">
        <v>4364207</v>
      </c>
      <c r="G132" s="8">
        <f t="shared" si="6"/>
        <v>4364207</v>
      </c>
    </row>
    <row r="133" spans="1:7" ht="15">
      <c r="A133" s="1">
        <v>13</v>
      </c>
      <c r="B133" s="1" t="s">
        <v>127</v>
      </c>
      <c r="C133" s="9">
        <v>5667000</v>
      </c>
      <c r="D133" s="9"/>
      <c r="E133" s="8">
        <v>1215000</v>
      </c>
      <c r="F133" s="8"/>
      <c r="G133" s="8">
        <f t="shared" si="6"/>
        <v>1215000</v>
      </c>
    </row>
    <row r="134" spans="1:7" ht="15">
      <c r="A134" s="1">
        <v>14</v>
      </c>
      <c r="B134" s="1" t="s">
        <v>128</v>
      </c>
      <c r="C134" s="14">
        <f>2978600+2688400*2</f>
        <v>8355400</v>
      </c>
      <c r="D134" s="14"/>
      <c r="E134" s="8"/>
      <c r="F134" s="8">
        <v>4913385</v>
      </c>
      <c r="G134" s="8">
        <f t="shared" si="6"/>
        <v>4913385</v>
      </c>
    </row>
    <row r="135" spans="1:7" ht="15">
      <c r="A135" s="1">
        <v>15</v>
      </c>
      <c r="B135" s="1" t="s">
        <v>129</v>
      </c>
      <c r="C135" s="9">
        <v>10615000</v>
      </c>
      <c r="D135" s="9"/>
      <c r="E135" s="8"/>
      <c r="F135" s="8"/>
      <c r="G135" s="8">
        <f t="shared" si="6"/>
        <v>0</v>
      </c>
    </row>
    <row r="136" spans="1:7" ht="15">
      <c r="A136" s="1">
        <v>16</v>
      </c>
      <c r="B136" s="1" t="s">
        <v>130</v>
      </c>
      <c r="C136" s="9">
        <v>10539000</v>
      </c>
      <c r="D136" s="9"/>
      <c r="E136" s="8"/>
      <c r="F136" s="8"/>
      <c r="G136" s="8">
        <f>E136+F136</f>
        <v>0</v>
      </c>
    </row>
    <row r="137" spans="1:7" ht="15">
      <c r="A137" s="1">
        <v>17</v>
      </c>
      <c r="B137" s="1" t="s">
        <v>131</v>
      </c>
      <c r="C137" s="9">
        <v>10615000</v>
      </c>
      <c r="D137" s="9"/>
      <c r="E137" s="8"/>
      <c r="F137" s="8"/>
      <c r="G137" s="8">
        <f t="shared" si="6"/>
        <v>0</v>
      </c>
    </row>
    <row r="138" spans="1:7" ht="15">
      <c r="A138" s="1">
        <v>18</v>
      </c>
      <c r="B138" s="1" t="s">
        <v>317</v>
      </c>
      <c r="C138" s="9">
        <v>5503200</v>
      </c>
      <c r="D138" s="9"/>
      <c r="E138" s="8"/>
      <c r="F138" s="8">
        <v>2300000</v>
      </c>
      <c r="G138" s="8">
        <f>E138+F138</f>
        <v>2300000</v>
      </c>
    </row>
    <row r="139" spans="1:7" ht="15">
      <c r="A139" s="1">
        <v>19</v>
      </c>
      <c r="B139" s="1" t="s">
        <v>318</v>
      </c>
      <c r="C139" s="9">
        <v>9055000</v>
      </c>
      <c r="D139" s="9"/>
      <c r="E139" s="8"/>
      <c r="F139" s="8">
        <v>7030000</v>
      </c>
      <c r="G139" s="8">
        <f>E139+F139</f>
        <v>7030000</v>
      </c>
    </row>
    <row r="140" spans="1:7" ht="15">
      <c r="A140" s="1"/>
      <c r="B140" s="21" t="s">
        <v>6</v>
      </c>
      <c r="C140" s="22">
        <f>SUM(C121:C139)</f>
        <v>183269400</v>
      </c>
      <c r="D140" s="22"/>
      <c r="E140" s="20">
        <f>SUM(E121:E137)</f>
        <v>22688600</v>
      </c>
      <c r="F140" s="20">
        <f>SUM(F121:F137)</f>
        <v>24073556</v>
      </c>
      <c r="G140" s="20">
        <f>SUM(G121:G139)</f>
        <v>56092156</v>
      </c>
    </row>
    <row r="141" spans="1:7" ht="15">
      <c r="A141" s="1"/>
      <c r="B141" s="25" t="s">
        <v>132</v>
      </c>
      <c r="C141" s="22"/>
      <c r="D141" s="22"/>
      <c r="E141" s="20"/>
      <c r="F141" s="20"/>
      <c r="G141" s="20"/>
    </row>
    <row r="142" spans="1:7" ht="15">
      <c r="A142" s="12">
        <v>1</v>
      </c>
      <c r="B142" s="1" t="s">
        <v>133</v>
      </c>
      <c r="C142" s="9">
        <v>592000</v>
      </c>
      <c r="D142" s="9"/>
      <c r="E142" s="8"/>
      <c r="F142" s="8"/>
      <c r="G142" s="8">
        <f>F142+E142</f>
        <v>0</v>
      </c>
    </row>
    <row r="143" spans="1:7" ht="15">
      <c r="A143" s="1">
        <v>2</v>
      </c>
      <c r="B143" s="1" t="s">
        <v>134</v>
      </c>
      <c r="C143" s="9">
        <v>6400200</v>
      </c>
      <c r="D143" s="9"/>
      <c r="E143" s="8">
        <v>316000</v>
      </c>
      <c r="F143" s="8">
        <v>3762200</v>
      </c>
      <c r="G143" s="8">
        <f aca="true" t="shared" si="7" ref="G143:G156">E143+F143</f>
        <v>4078200</v>
      </c>
    </row>
    <row r="144" spans="1:7" ht="15">
      <c r="A144" s="12">
        <v>3</v>
      </c>
      <c r="B144" s="1" t="s">
        <v>135</v>
      </c>
      <c r="C144" s="9">
        <v>10615000</v>
      </c>
      <c r="D144" s="9"/>
      <c r="E144" s="8">
        <v>4116700</v>
      </c>
      <c r="F144" s="8">
        <v>2858871</v>
      </c>
      <c r="G144" s="8">
        <f t="shared" si="7"/>
        <v>6975571</v>
      </c>
    </row>
    <row r="145" spans="1:7" ht="15">
      <c r="A145" s="1">
        <v>4</v>
      </c>
      <c r="B145" s="1" t="s">
        <v>136</v>
      </c>
      <c r="C145" s="9">
        <v>5422600</v>
      </c>
      <c r="D145" s="9"/>
      <c r="E145" s="8">
        <v>2111300</v>
      </c>
      <c r="F145" s="8"/>
      <c r="G145" s="8">
        <f t="shared" si="7"/>
        <v>2111300</v>
      </c>
    </row>
    <row r="146" spans="1:7" ht="15">
      <c r="A146" s="12">
        <v>5</v>
      </c>
      <c r="B146" s="1" t="s">
        <v>137</v>
      </c>
      <c r="C146" s="9">
        <v>592000</v>
      </c>
      <c r="D146" s="9"/>
      <c r="E146" s="8"/>
      <c r="F146" s="8"/>
      <c r="G146" s="8">
        <f t="shared" si="7"/>
        <v>0</v>
      </c>
    </row>
    <row r="147" spans="1:7" ht="15">
      <c r="A147" s="1">
        <v>6</v>
      </c>
      <c r="B147" s="1" t="s">
        <v>138</v>
      </c>
      <c r="C147" s="9">
        <v>6889000</v>
      </c>
      <c r="D147" s="9"/>
      <c r="E147" s="8">
        <v>2744500</v>
      </c>
      <c r="F147" s="8">
        <v>1789187</v>
      </c>
      <c r="G147" s="8">
        <f t="shared" si="7"/>
        <v>4533687</v>
      </c>
    </row>
    <row r="148" spans="1:7" ht="15">
      <c r="A148" s="12">
        <v>7</v>
      </c>
      <c r="B148" s="1" t="s">
        <v>139</v>
      </c>
      <c r="C148" s="9">
        <v>6889000</v>
      </c>
      <c r="D148" s="9"/>
      <c r="E148" s="8"/>
      <c r="F148" s="8"/>
      <c r="G148" s="8">
        <f t="shared" si="7"/>
        <v>0</v>
      </c>
    </row>
    <row r="149" spans="1:7" ht="15">
      <c r="A149" s="1">
        <v>8</v>
      </c>
      <c r="B149" s="1" t="s">
        <v>140</v>
      </c>
      <c r="C149" s="9">
        <v>6155800</v>
      </c>
      <c r="D149" s="9"/>
      <c r="E149" s="8"/>
      <c r="F149" s="8"/>
      <c r="G149" s="8">
        <f t="shared" si="7"/>
        <v>0</v>
      </c>
    </row>
    <row r="150" spans="1:7" ht="15">
      <c r="A150" s="12">
        <v>9</v>
      </c>
      <c r="B150" s="1" t="s">
        <v>141</v>
      </c>
      <c r="C150" s="9"/>
      <c r="D150" s="9"/>
      <c r="E150" s="8"/>
      <c r="F150" s="8"/>
      <c r="G150" s="8">
        <f t="shared" si="7"/>
        <v>0</v>
      </c>
    </row>
    <row r="151" spans="1:7" ht="15">
      <c r="A151" s="1">
        <v>10</v>
      </c>
      <c r="B151" s="1" t="s">
        <v>142</v>
      </c>
      <c r="C151" s="9">
        <v>6324200</v>
      </c>
      <c r="D151" s="9"/>
      <c r="E151" s="8">
        <v>685000</v>
      </c>
      <c r="F151" s="8"/>
      <c r="G151" s="8">
        <f t="shared" si="7"/>
        <v>685000</v>
      </c>
    </row>
    <row r="152" spans="1:7" ht="15">
      <c r="A152" s="12">
        <v>11</v>
      </c>
      <c r="B152" s="1" t="s">
        <v>143</v>
      </c>
      <c r="C152" s="9">
        <v>2245400</v>
      </c>
      <c r="D152" s="9"/>
      <c r="E152" s="8">
        <v>63574</v>
      </c>
      <c r="F152" s="8">
        <v>1681183</v>
      </c>
      <c r="G152" s="8">
        <f>E152+F152</f>
        <v>1744757</v>
      </c>
    </row>
    <row r="153" spans="1:7" ht="15">
      <c r="A153" s="1">
        <v>12</v>
      </c>
      <c r="B153" s="1" t="s">
        <v>144</v>
      </c>
      <c r="C153" s="9">
        <v>8828200</v>
      </c>
      <c r="D153" s="9"/>
      <c r="E153" s="8">
        <v>4150000</v>
      </c>
      <c r="F153" s="8">
        <v>3287533</v>
      </c>
      <c r="G153" s="8">
        <f t="shared" si="7"/>
        <v>7437533</v>
      </c>
    </row>
    <row r="154" spans="1:7" ht="15">
      <c r="A154" s="12">
        <v>13</v>
      </c>
      <c r="B154" s="1" t="s">
        <v>145</v>
      </c>
      <c r="C154" s="9">
        <v>1267800</v>
      </c>
      <c r="D154" s="9"/>
      <c r="E154" s="8"/>
      <c r="F154" s="8"/>
      <c r="G154" s="8">
        <f t="shared" si="7"/>
        <v>0</v>
      </c>
    </row>
    <row r="155" spans="1:7" ht="15">
      <c r="A155" s="12">
        <v>14</v>
      </c>
      <c r="B155" s="1" t="s">
        <v>314</v>
      </c>
      <c r="C155" s="9">
        <v>8028000</v>
      </c>
      <c r="D155" s="9"/>
      <c r="E155" s="8"/>
      <c r="F155" s="8">
        <v>6413410</v>
      </c>
      <c r="G155" s="8">
        <f t="shared" si="7"/>
        <v>6413410</v>
      </c>
    </row>
    <row r="156" spans="1:7" ht="15">
      <c r="A156" s="12">
        <v>15</v>
      </c>
      <c r="B156" s="1" t="s">
        <v>315</v>
      </c>
      <c r="C156" s="9">
        <v>9055000</v>
      </c>
      <c r="D156" s="9"/>
      <c r="E156" s="8"/>
      <c r="F156" s="8">
        <v>7959049</v>
      </c>
      <c r="G156" s="8">
        <f t="shared" si="7"/>
        <v>7959049</v>
      </c>
    </row>
    <row r="157" spans="1:7" ht="15">
      <c r="A157" s="1"/>
      <c r="B157" s="21" t="s">
        <v>6</v>
      </c>
      <c r="C157" s="22">
        <f>SUM(C142:C156)</f>
        <v>79304200</v>
      </c>
      <c r="D157" s="22"/>
      <c r="E157" s="20">
        <f>SUM(E142:E154)</f>
        <v>14187074</v>
      </c>
      <c r="F157" s="20">
        <f>SUM(F142:F156)</f>
        <v>27751433</v>
      </c>
      <c r="G157" s="20">
        <f>SUM(G142:G156)</f>
        <v>41938507</v>
      </c>
    </row>
    <row r="158" spans="1:7" ht="15">
      <c r="A158" s="1"/>
      <c r="B158" s="25" t="s">
        <v>146</v>
      </c>
      <c r="C158" s="22"/>
      <c r="D158" s="22"/>
      <c r="E158" s="20"/>
      <c r="F158" s="22"/>
      <c r="G158" s="20"/>
    </row>
    <row r="159" spans="1:7" ht="15">
      <c r="A159" s="3">
        <v>1</v>
      </c>
      <c r="B159" s="15" t="s">
        <v>147</v>
      </c>
      <c r="C159" s="8">
        <v>5667000</v>
      </c>
      <c r="D159" s="8"/>
      <c r="E159" s="8"/>
      <c r="F159" s="8">
        <v>2143000</v>
      </c>
      <c r="G159" s="8">
        <f>E159+F159</f>
        <v>2143000</v>
      </c>
    </row>
    <row r="160" spans="1:7" ht="15">
      <c r="A160" s="1"/>
      <c r="B160" s="21" t="s">
        <v>6</v>
      </c>
      <c r="C160" s="22">
        <f>C159</f>
        <v>5667000</v>
      </c>
      <c r="D160" s="22"/>
      <c r="E160" s="20">
        <f>SUM(E159)</f>
        <v>0</v>
      </c>
      <c r="F160" s="22">
        <f>SUM(F159)</f>
        <v>2143000</v>
      </c>
      <c r="G160" s="20">
        <f>SUM(G159)</f>
        <v>2143000</v>
      </c>
    </row>
    <row r="161" spans="1:7" ht="15">
      <c r="A161" s="1"/>
      <c r="B161" s="25" t="s">
        <v>148</v>
      </c>
      <c r="C161" s="22"/>
      <c r="D161" s="22"/>
      <c r="E161" s="20"/>
      <c r="F161" s="20"/>
      <c r="G161" s="20"/>
    </row>
    <row r="162" spans="1:7" ht="15">
      <c r="A162" s="3">
        <v>1</v>
      </c>
      <c r="B162" s="1" t="s">
        <v>149</v>
      </c>
      <c r="C162" s="9">
        <v>10539000</v>
      </c>
      <c r="D162" s="9"/>
      <c r="E162" s="8"/>
      <c r="F162" s="8">
        <v>5179000</v>
      </c>
      <c r="G162" s="8">
        <f aca="true" t="shared" si="8" ref="G162:G185">E162+F162</f>
        <v>5179000</v>
      </c>
    </row>
    <row r="163" spans="1:7" ht="15">
      <c r="A163" s="1">
        <v>2</v>
      </c>
      <c r="B163" s="1" t="s">
        <v>150</v>
      </c>
      <c r="C163" s="9"/>
      <c r="D163" s="9"/>
      <c r="E163" s="8"/>
      <c r="F163" s="8"/>
      <c r="G163" s="8">
        <f t="shared" si="8"/>
        <v>0</v>
      </c>
    </row>
    <row r="164" spans="1:7" ht="15">
      <c r="A164" s="1">
        <v>3</v>
      </c>
      <c r="B164" s="1" t="s">
        <v>151</v>
      </c>
      <c r="C164" s="9">
        <v>10294600</v>
      </c>
      <c r="D164" s="9"/>
      <c r="E164" s="8"/>
      <c r="F164" s="8"/>
      <c r="G164" s="8">
        <f t="shared" si="8"/>
        <v>0</v>
      </c>
    </row>
    <row r="165" spans="1:7" ht="15">
      <c r="A165" s="1">
        <v>4</v>
      </c>
      <c r="B165" s="1" t="s">
        <v>152</v>
      </c>
      <c r="C165" s="9"/>
      <c r="D165" s="9"/>
      <c r="E165" s="8">
        <v>2005000</v>
      </c>
      <c r="F165" s="8"/>
      <c r="G165" s="8">
        <f t="shared" si="8"/>
        <v>2005000</v>
      </c>
    </row>
    <row r="166" spans="1:7" ht="15">
      <c r="A166" s="1">
        <v>5</v>
      </c>
      <c r="B166" s="1" t="s">
        <v>153</v>
      </c>
      <c r="C166" s="9">
        <v>8828200</v>
      </c>
      <c r="D166" s="9"/>
      <c r="E166" s="8"/>
      <c r="F166" s="8">
        <v>4414100</v>
      </c>
      <c r="G166" s="8">
        <f t="shared" si="8"/>
        <v>4414100</v>
      </c>
    </row>
    <row r="167" spans="1:7" ht="15">
      <c r="A167" s="1">
        <v>6</v>
      </c>
      <c r="B167" s="1" t="s">
        <v>154</v>
      </c>
      <c r="C167" s="9">
        <v>10539000</v>
      </c>
      <c r="D167" s="9"/>
      <c r="E167" s="8"/>
      <c r="F167" s="8">
        <v>4207828</v>
      </c>
      <c r="G167" s="8">
        <f t="shared" si="8"/>
        <v>4207828</v>
      </c>
    </row>
    <row r="168" spans="1:7" ht="15">
      <c r="A168" s="1">
        <v>7</v>
      </c>
      <c r="B168" s="1" t="s">
        <v>155</v>
      </c>
      <c r="C168" s="9">
        <v>10370600</v>
      </c>
      <c r="D168" s="9"/>
      <c r="E168" s="8"/>
      <c r="F168" s="8"/>
      <c r="G168" s="8">
        <f t="shared" si="8"/>
        <v>0</v>
      </c>
    </row>
    <row r="169" spans="1:7" ht="15">
      <c r="A169" s="1">
        <v>8</v>
      </c>
      <c r="B169" s="1" t="s">
        <v>156</v>
      </c>
      <c r="C169" s="9">
        <v>15487000</v>
      </c>
      <c r="D169" s="9"/>
      <c r="E169" s="8"/>
      <c r="F169" s="8"/>
      <c r="G169" s="8">
        <f t="shared" si="8"/>
        <v>0</v>
      </c>
    </row>
    <row r="170" spans="1:7" ht="15">
      <c r="A170" s="1">
        <v>9</v>
      </c>
      <c r="B170" s="1" t="s">
        <v>157</v>
      </c>
      <c r="C170" s="9">
        <v>7965200</v>
      </c>
      <c r="D170" s="9"/>
      <c r="E170" s="8"/>
      <c r="F170" s="8">
        <v>6720450</v>
      </c>
      <c r="G170" s="8">
        <f>E170+F170</f>
        <v>6720450</v>
      </c>
    </row>
    <row r="171" spans="1:7" ht="15">
      <c r="A171" s="1">
        <v>10</v>
      </c>
      <c r="B171" s="1" t="s">
        <v>158</v>
      </c>
      <c r="C171" s="9">
        <v>10615000</v>
      </c>
      <c r="D171" s="9"/>
      <c r="E171" s="8"/>
      <c r="F171" s="8"/>
      <c r="G171" s="8">
        <f t="shared" si="8"/>
        <v>0</v>
      </c>
    </row>
    <row r="172" spans="1:7" ht="15">
      <c r="A172" s="1">
        <v>11</v>
      </c>
      <c r="B172" s="1" t="s">
        <v>159</v>
      </c>
      <c r="C172" s="9">
        <v>13776200</v>
      </c>
      <c r="D172" s="9"/>
      <c r="E172" s="8"/>
      <c r="F172" s="8">
        <v>6419447</v>
      </c>
      <c r="G172" s="8">
        <f>E172+F172</f>
        <v>6419447</v>
      </c>
    </row>
    <row r="173" spans="1:7" ht="15">
      <c r="A173" s="1">
        <v>12</v>
      </c>
      <c r="B173" s="1" t="s">
        <v>160</v>
      </c>
      <c r="C173" s="9">
        <v>13043000</v>
      </c>
      <c r="D173" s="9"/>
      <c r="E173" s="8">
        <v>6100000</v>
      </c>
      <c r="F173" s="8">
        <v>3012334</v>
      </c>
      <c r="G173" s="8">
        <f t="shared" si="8"/>
        <v>9112334</v>
      </c>
    </row>
    <row r="174" spans="1:7" ht="15">
      <c r="A174" s="1">
        <v>13</v>
      </c>
      <c r="B174" s="1" t="s">
        <v>161</v>
      </c>
      <c r="C174" s="9">
        <v>10615000</v>
      </c>
      <c r="D174" s="9"/>
      <c r="E174" s="8">
        <v>5307500</v>
      </c>
      <c r="F174" s="8"/>
      <c r="G174" s="8">
        <f t="shared" si="8"/>
        <v>5307500</v>
      </c>
    </row>
    <row r="175" spans="1:7" ht="15">
      <c r="A175" s="1">
        <v>14</v>
      </c>
      <c r="B175" s="1" t="s">
        <v>162</v>
      </c>
      <c r="C175" s="9">
        <v>10615000</v>
      </c>
      <c r="D175" s="9"/>
      <c r="E175" s="8">
        <v>3000000</v>
      </c>
      <c r="F175" s="8"/>
      <c r="G175" s="8">
        <f t="shared" si="8"/>
        <v>3000000</v>
      </c>
    </row>
    <row r="176" spans="1:7" ht="15">
      <c r="A176" s="1">
        <v>15</v>
      </c>
      <c r="B176" s="1" t="s">
        <v>163</v>
      </c>
      <c r="C176" s="9">
        <v>10615000</v>
      </c>
      <c r="D176" s="9"/>
      <c r="E176" s="8"/>
      <c r="F176" s="8"/>
      <c r="G176" s="8"/>
    </row>
    <row r="177" spans="1:7" ht="15">
      <c r="A177" s="1">
        <v>16</v>
      </c>
      <c r="B177" s="1" t="s">
        <v>164</v>
      </c>
      <c r="C177" s="9">
        <v>5591000</v>
      </c>
      <c r="D177" s="9"/>
      <c r="E177" s="8">
        <v>2795500</v>
      </c>
      <c r="F177" s="8"/>
      <c r="G177" s="8">
        <f t="shared" si="8"/>
        <v>2795500</v>
      </c>
    </row>
    <row r="178" spans="1:7" ht="15">
      <c r="A178" s="1">
        <v>17</v>
      </c>
      <c r="B178" s="1" t="s">
        <v>165</v>
      </c>
      <c r="C178" s="9"/>
      <c r="D178" s="9"/>
      <c r="E178" s="8"/>
      <c r="F178" s="8"/>
      <c r="G178" s="8">
        <f t="shared" si="8"/>
        <v>0</v>
      </c>
    </row>
    <row r="179" spans="1:7" ht="15">
      <c r="A179" s="1">
        <v>18</v>
      </c>
      <c r="B179" s="1" t="s">
        <v>166</v>
      </c>
      <c r="C179" s="9">
        <v>10539000</v>
      </c>
      <c r="D179" s="9"/>
      <c r="E179" s="8">
        <v>917779</v>
      </c>
      <c r="F179" s="8">
        <v>6385245</v>
      </c>
      <c r="G179" s="8">
        <f>E179+F179</f>
        <v>7303024</v>
      </c>
    </row>
    <row r="180" spans="1:7" ht="15">
      <c r="A180" s="1">
        <v>19</v>
      </c>
      <c r="B180" s="1" t="s">
        <v>167</v>
      </c>
      <c r="C180" s="9">
        <v>10479000</v>
      </c>
      <c r="D180" s="9"/>
      <c r="E180" s="8"/>
      <c r="F180" s="8">
        <v>3364000</v>
      </c>
      <c r="G180" s="8">
        <f t="shared" si="8"/>
        <v>3364000</v>
      </c>
    </row>
    <row r="181" spans="1:7" ht="15">
      <c r="A181" s="1">
        <v>20</v>
      </c>
      <c r="B181" s="1" t="s">
        <v>168</v>
      </c>
      <c r="C181" s="9">
        <v>5591000</v>
      </c>
      <c r="D181" s="9"/>
      <c r="E181" s="8"/>
      <c r="F181" s="8">
        <v>2254185</v>
      </c>
      <c r="G181" s="8">
        <f>E181+F181</f>
        <v>2254185</v>
      </c>
    </row>
    <row r="182" spans="1:7" ht="15">
      <c r="A182" s="1">
        <v>21</v>
      </c>
      <c r="B182" s="1" t="s">
        <v>169</v>
      </c>
      <c r="C182" s="9">
        <v>10539000</v>
      </c>
      <c r="D182" s="9"/>
      <c r="E182" s="8">
        <v>5269500</v>
      </c>
      <c r="F182" s="8"/>
      <c r="G182" s="8">
        <f t="shared" si="8"/>
        <v>5269500</v>
      </c>
    </row>
    <row r="183" spans="1:7" ht="15">
      <c r="A183" s="1">
        <v>22</v>
      </c>
      <c r="B183" s="1" t="s">
        <v>170</v>
      </c>
      <c r="C183" s="9">
        <v>17991000</v>
      </c>
      <c r="D183" s="9"/>
      <c r="E183" s="8">
        <v>8690000</v>
      </c>
      <c r="F183" s="8"/>
      <c r="G183" s="8">
        <f t="shared" si="8"/>
        <v>8690000</v>
      </c>
    </row>
    <row r="184" spans="1:7" ht="15">
      <c r="A184" s="1">
        <v>23</v>
      </c>
      <c r="B184" s="1" t="s">
        <v>171</v>
      </c>
      <c r="C184" s="9">
        <v>10539000</v>
      </c>
      <c r="D184" s="9"/>
      <c r="E184" s="8"/>
      <c r="F184" s="8">
        <v>4569500</v>
      </c>
      <c r="G184" s="8">
        <f t="shared" si="8"/>
        <v>4569500</v>
      </c>
    </row>
    <row r="185" spans="1:7" ht="15">
      <c r="A185" s="1">
        <v>24</v>
      </c>
      <c r="B185" s="1" t="s">
        <v>172</v>
      </c>
      <c r="C185" s="9">
        <v>10615000</v>
      </c>
      <c r="D185" s="9"/>
      <c r="E185" s="8"/>
      <c r="F185" s="8">
        <v>5644200</v>
      </c>
      <c r="G185" s="8">
        <f t="shared" si="8"/>
        <v>5644200</v>
      </c>
    </row>
    <row r="186" spans="1:7" ht="15">
      <c r="A186" s="1"/>
      <c r="B186" s="21" t="s">
        <v>6</v>
      </c>
      <c r="C186" s="22">
        <f>SUM(C162:C185)</f>
        <v>225186800</v>
      </c>
      <c r="D186" s="22"/>
      <c r="E186" s="20">
        <f>SUM(E162:E185)</f>
        <v>34085279</v>
      </c>
      <c r="F186" s="22">
        <f>SUM(F162:F185)</f>
        <v>52170289</v>
      </c>
      <c r="G186" s="20">
        <f>SUM(G162:G185)</f>
        <v>86255568</v>
      </c>
    </row>
    <row r="187" spans="1:7" ht="15">
      <c r="A187" s="1"/>
      <c r="B187" s="25" t="s">
        <v>311</v>
      </c>
      <c r="C187" s="22"/>
      <c r="D187" s="22"/>
      <c r="E187" s="20"/>
      <c r="F187" s="20"/>
      <c r="G187" s="20"/>
    </row>
    <row r="188" spans="1:7" ht="15">
      <c r="A188" s="12">
        <v>1</v>
      </c>
      <c r="B188" s="1" t="s">
        <v>173</v>
      </c>
      <c r="C188" s="9">
        <v>10539000</v>
      </c>
      <c r="D188" s="9"/>
      <c r="E188" s="8"/>
      <c r="F188" s="16">
        <v>5954000</v>
      </c>
      <c r="G188" s="8">
        <f>E188+F188</f>
        <v>5954000</v>
      </c>
    </row>
    <row r="189" spans="1:7" ht="15">
      <c r="A189" s="1">
        <v>2</v>
      </c>
      <c r="B189" s="1" t="s">
        <v>174</v>
      </c>
      <c r="C189" s="9">
        <v>7301800</v>
      </c>
      <c r="D189" s="9"/>
      <c r="E189" s="8">
        <v>3650900</v>
      </c>
      <c r="F189" s="8"/>
      <c r="G189" s="8">
        <v>3650900</v>
      </c>
    </row>
    <row r="190" spans="1:7" ht="15">
      <c r="A190" s="1">
        <v>3</v>
      </c>
      <c r="B190" s="1" t="s">
        <v>175</v>
      </c>
      <c r="C190" s="9">
        <v>5591000</v>
      </c>
      <c r="D190" s="9"/>
      <c r="E190" s="8"/>
      <c r="F190" s="8">
        <v>3116892</v>
      </c>
      <c r="G190" s="8">
        <f>E190+F190</f>
        <v>3116892</v>
      </c>
    </row>
    <row r="191" spans="1:7" ht="15">
      <c r="A191" s="1"/>
      <c r="B191" s="21" t="s">
        <v>6</v>
      </c>
      <c r="C191" s="22">
        <f>SUM(C188:C190)</f>
        <v>23431800</v>
      </c>
      <c r="D191" s="22"/>
      <c r="E191" s="20">
        <f>SUM(E188:E190)</f>
        <v>3650900</v>
      </c>
      <c r="F191" s="20">
        <f>SUM(F188:F190)</f>
        <v>9070892</v>
      </c>
      <c r="G191" s="20">
        <f>SUM(G188:G190)</f>
        <v>12721792</v>
      </c>
    </row>
    <row r="192" spans="1:7" ht="15">
      <c r="A192" s="1"/>
      <c r="B192" s="25" t="s">
        <v>176</v>
      </c>
      <c r="C192" s="22"/>
      <c r="D192" s="22"/>
      <c r="E192" s="20"/>
      <c r="F192" s="20"/>
      <c r="G192" s="20"/>
    </row>
    <row r="193" spans="1:7" ht="15">
      <c r="A193" s="12">
        <v>1</v>
      </c>
      <c r="B193" s="1" t="s">
        <v>177</v>
      </c>
      <c r="C193" s="9">
        <v>5591000</v>
      </c>
      <c r="D193" s="9"/>
      <c r="E193" s="8">
        <v>3845128</v>
      </c>
      <c r="F193" s="8"/>
      <c r="G193" s="8">
        <f aca="true" t="shared" si="9" ref="G193:G219">E193+F193</f>
        <v>3845128</v>
      </c>
    </row>
    <row r="194" spans="1:7" ht="15">
      <c r="A194" s="1">
        <v>2</v>
      </c>
      <c r="B194" s="1" t="s">
        <v>178</v>
      </c>
      <c r="C194" s="9">
        <v>8095000</v>
      </c>
      <c r="D194" s="9"/>
      <c r="E194" s="8">
        <v>4536300</v>
      </c>
      <c r="F194" s="8"/>
      <c r="G194" s="8">
        <f t="shared" si="9"/>
        <v>4536300</v>
      </c>
    </row>
    <row r="195" spans="1:7" ht="15">
      <c r="A195" s="1">
        <v>3</v>
      </c>
      <c r="B195" s="1" t="s">
        <v>179</v>
      </c>
      <c r="C195" s="9">
        <v>3747800</v>
      </c>
      <c r="D195" s="9"/>
      <c r="E195" s="8"/>
      <c r="F195" s="8">
        <v>4371368</v>
      </c>
      <c r="G195" s="8">
        <f>E195+F195</f>
        <v>4371368</v>
      </c>
    </row>
    <row r="196" spans="1:7" ht="15">
      <c r="A196" s="1">
        <v>4</v>
      </c>
      <c r="B196" s="1" t="s">
        <v>180</v>
      </c>
      <c r="C196" s="9">
        <v>10126200</v>
      </c>
      <c r="D196" s="9"/>
      <c r="E196" s="8"/>
      <c r="F196" s="8"/>
      <c r="G196" s="8">
        <f t="shared" si="9"/>
        <v>0</v>
      </c>
    </row>
    <row r="197" spans="1:7" ht="15">
      <c r="A197" s="1">
        <v>5</v>
      </c>
      <c r="B197" s="1" t="s">
        <v>181</v>
      </c>
      <c r="C197" s="9">
        <v>7622200</v>
      </c>
      <c r="D197" s="9"/>
      <c r="E197" s="8"/>
      <c r="F197" s="8">
        <v>3118687</v>
      </c>
      <c r="G197" s="8">
        <f t="shared" si="9"/>
        <v>3118687</v>
      </c>
    </row>
    <row r="198" spans="1:7" ht="15">
      <c r="A198" s="1">
        <v>6</v>
      </c>
      <c r="B198" s="1" t="s">
        <v>182</v>
      </c>
      <c r="C198" s="9">
        <v>11592600</v>
      </c>
      <c r="D198" s="9"/>
      <c r="E198" s="8"/>
      <c r="F198" s="8"/>
      <c r="G198" s="8">
        <f t="shared" si="9"/>
        <v>0</v>
      </c>
    </row>
    <row r="199" spans="1:7" ht="15">
      <c r="A199" s="1">
        <v>7</v>
      </c>
      <c r="B199" s="1" t="s">
        <v>183</v>
      </c>
      <c r="C199" s="9">
        <v>7953600</v>
      </c>
      <c r="D199" s="9"/>
      <c r="E199" s="8">
        <v>3990300</v>
      </c>
      <c r="F199" s="8"/>
      <c r="G199" s="8">
        <f t="shared" si="9"/>
        <v>3990300</v>
      </c>
    </row>
    <row r="200" spans="1:7" ht="15">
      <c r="A200" s="1">
        <v>8</v>
      </c>
      <c r="B200" s="1" t="s">
        <v>184</v>
      </c>
      <c r="C200" s="9">
        <v>11837000</v>
      </c>
      <c r="D200" s="9"/>
      <c r="E200" s="8"/>
      <c r="F200" s="8"/>
      <c r="G200" s="8">
        <f t="shared" si="9"/>
        <v>0</v>
      </c>
    </row>
    <row r="201" spans="1:7" ht="15">
      <c r="A201" s="1">
        <v>9</v>
      </c>
      <c r="B201" s="1" t="s">
        <v>185</v>
      </c>
      <c r="C201" s="9">
        <v>9637400</v>
      </c>
      <c r="D201" s="9"/>
      <c r="E201" s="8">
        <v>2100000</v>
      </c>
      <c r="F201" s="8"/>
      <c r="G201" s="8">
        <f t="shared" si="9"/>
        <v>2100000</v>
      </c>
    </row>
    <row r="202" spans="1:7" ht="15">
      <c r="A202" s="1">
        <v>10</v>
      </c>
      <c r="B202" s="1" t="s">
        <v>186</v>
      </c>
      <c r="C202" s="9">
        <v>9003200</v>
      </c>
      <c r="D202" s="9"/>
      <c r="E202" s="8"/>
      <c r="F202" s="8"/>
      <c r="G202" s="8">
        <f t="shared" si="9"/>
        <v>0</v>
      </c>
    </row>
    <row r="203" spans="1:7" ht="15">
      <c r="A203" s="1">
        <v>11</v>
      </c>
      <c r="B203" s="1" t="s">
        <v>187</v>
      </c>
      <c r="C203" s="9">
        <v>6155800</v>
      </c>
      <c r="D203" s="9"/>
      <c r="E203" s="8"/>
      <c r="F203" s="8"/>
      <c r="G203" s="8">
        <f t="shared" si="9"/>
        <v>0</v>
      </c>
    </row>
    <row r="204" spans="1:7" ht="15">
      <c r="A204" s="1">
        <v>12</v>
      </c>
      <c r="B204" s="1" t="s">
        <v>188</v>
      </c>
      <c r="C204" s="9">
        <v>3467400</v>
      </c>
      <c r="D204" s="9"/>
      <c r="E204" s="8"/>
      <c r="F204" s="8"/>
      <c r="G204" s="8">
        <f t="shared" si="9"/>
        <v>0</v>
      </c>
    </row>
    <row r="205" spans="1:7" ht="15">
      <c r="A205" s="1">
        <v>13</v>
      </c>
      <c r="B205" s="1" t="s">
        <v>189</v>
      </c>
      <c r="C205" s="9">
        <v>10615000</v>
      </c>
      <c r="D205" s="9"/>
      <c r="E205" s="8"/>
      <c r="F205" s="8"/>
      <c r="G205" s="8">
        <f t="shared" si="9"/>
        <v>0</v>
      </c>
    </row>
    <row r="206" spans="1:7" ht="15">
      <c r="A206" s="1">
        <v>14</v>
      </c>
      <c r="B206" s="1" t="s">
        <v>190</v>
      </c>
      <c r="C206" s="9">
        <v>30196200</v>
      </c>
      <c r="D206" s="9"/>
      <c r="E206" s="8"/>
      <c r="F206" s="8">
        <v>2000000</v>
      </c>
      <c r="G206" s="8">
        <f t="shared" si="9"/>
        <v>2000000</v>
      </c>
    </row>
    <row r="207" spans="1:7" ht="15">
      <c r="A207" s="1">
        <v>15</v>
      </c>
      <c r="B207" s="1" t="s">
        <v>191</v>
      </c>
      <c r="C207" s="9">
        <v>7953600</v>
      </c>
      <c r="D207" s="9"/>
      <c r="E207" s="8"/>
      <c r="F207" s="8"/>
      <c r="G207" s="8">
        <f t="shared" si="9"/>
        <v>0</v>
      </c>
    </row>
    <row r="208" spans="1:7" ht="15">
      <c r="A208" s="1">
        <v>16</v>
      </c>
      <c r="B208" s="1" t="s">
        <v>192</v>
      </c>
      <c r="C208" s="9">
        <v>19044600</v>
      </c>
      <c r="D208" s="9"/>
      <c r="E208" s="8"/>
      <c r="F208" s="8"/>
      <c r="G208" s="8">
        <f t="shared" si="9"/>
        <v>0</v>
      </c>
    </row>
    <row r="209" spans="1:7" ht="15">
      <c r="A209" s="1">
        <v>17</v>
      </c>
      <c r="B209" s="1" t="s">
        <v>193</v>
      </c>
      <c r="C209" s="9">
        <v>9250600</v>
      </c>
      <c r="D209" s="9"/>
      <c r="E209" s="8"/>
      <c r="F209" s="8"/>
      <c r="G209" s="8">
        <f t="shared" si="9"/>
        <v>0</v>
      </c>
    </row>
    <row r="210" spans="1:7" ht="15">
      <c r="A210" s="1">
        <v>18</v>
      </c>
      <c r="B210" s="1" t="s">
        <v>194</v>
      </c>
      <c r="C210" s="9">
        <v>9422000</v>
      </c>
      <c r="D210" s="9"/>
      <c r="E210" s="8"/>
      <c r="F210" s="8"/>
      <c r="G210" s="8">
        <f t="shared" si="9"/>
        <v>0</v>
      </c>
    </row>
    <row r="211" spans="1:7" ht="15">
      <c r="A211" s="1">
        <v>19</v>
      </c>
      <c r="B211" s="1" t="s">
        <v>195</v>
      </c>
      <c r="C211" s="9">
        <v>5974400</v>
      </c>
      <c r="D211" s="9"/>
      <c r="E211" s="8">
        <v>1118000</v>
      </c>
      <c r="F211" s="8"/>
      <c r="G211" s="8">
        <f t="shared" si="9"/>
        <v>1118000</v>
      </c>
    </row>
    <row r="212" spans="1:7" ht="15">
      <c r="A212" s="1">
        <v>20</v>
      </c>
      <c r="B212" s="1" t="s">
        <v>196</v>
      </c>
      <c r="C212" s="9">
        <v>10487600</v>
      </c>
      <c r="D212" s="9"/>
      <c r="E212" s="8">
        <v>300000</v>
      </c>
      <c r="F212" s="8"/>
      <c r="G212" s="8">
        <f t="shared" si="9"/>
        <v>300000</v>
      </c>
    </row>
    <row r="213" spans="1:7" ht="15">
      <c r="A213" s="1">
        <v>21</v>
      </c>
      <c r="B213" s="1" t="s">
        <v>197</v>
      </c>
      <c r="C213" s="9">
        <v>6155800</v>
      </c>
      <c r="D213" s="9"/>
      <c r="E213" s="8">
        <v>4212204</v>
      </c>
      <c r="F213" s="8"/>
      <c r="G213" s="8">
        <f t="shared" si="9"/>
        <v>4212204</v>
      </c>
    </row>
    <row r="214" spans="1:7" ht="15">
      <c r="A214" s="1">
        <v>22</v>
      </c>
      <c r="B214" s="1" t="s">
        <v>198</v>
      </c>
      <c r="C214" s="9">
        <v>13363400</v>
      </c>
      <c r="D214" s="9"/>
      <c r="E214" s="8"/>
      <c r="F214" s="8"/>
      <c r="G214" s="8">
        <f t="shared" si="9"/>
        <v>0</v>
      </c>
    </row>
    <row r="215" spans="1:7" ht="15">
      <c r="A215" s="1">
        <v>23</v>
      </c>
      <c r="B215" s="1" t="s">
        <v>199</v>
      </c>
      <c r="C215" s="9">
        <v>13039000</v>
      </c>
      <c r="D215" s="9"/>
      <c r="E215" s="8">
        <v>3200000</v>
      </c>
      <c r="F215" s="8"/>
      <c r="G215" s="8">
        <f t="shared" si="9"/>
        <v>3200000</v>
      </c>
    </row>
    <row r="216" spans="1:7" ht="15">
      <c r="A216" s="1">
        <v>24</v>
      </c>
      <c r="B216" s="1" t="s">
        <v>200</v>
      </c>
      <c r="C216" s="9">
        <v>7926600</v>
      </c>
      <c r="D216" s="9"/>
      <c r="E216" s="8"/>
      <c r="F216" s="8"/>
      <c r="G216" s="8">
        <f t="shared" si="9"/>
        <v>0</v>
      </c>
    </row>
    <row r="217" spans="1:7" ht="15">
      <c r="A217" s="1">
        <v>25</v>
      </c>
      <c r="B217" s="1" t="s">
        <v>201</v>
      </c>
      <c r="C217" s="9">
        <v>7706200</v>
      </c>
      <c r="D217" s="9"/>
      <c r="E217" s="8"/>
      <c r="F217" s="8"/>
      <c r="G217" s="8">
        <f t="shared" si="9"/>
        <v>0</v>
      </c>
    </row>
    <row r="218" spans="1:7" ht="15">
      <c r="A218" s="1">
        <v>26</v>
      </c>
      <c r="B218" s="1" t="s">
        <v>202</v>
      </c>
      <c r="C218" s="9">
        <v>15182600</v>
      </c>
      <c r="D218" s="9"/>
      <c r="E218" s="8">
        <v>4366171</v>
      </c>
      <c r="F218" s="8"/>
      <c r="G218" s="8">
        <f t="shared" si="9"/>
        <v>4366171</v>
      </c>
    </row>
    <row r="219" spans="1:7" ht="15">
      <c r="A219" s="1">
        <v>27</v>
      </c>
      <c r="B219" s="1" t="s">
        <v>203</v>
      </c>
      <c r="C219" s="9">
        <v>30307000</v>
      </c>
      <c r="D219" s="9"/>
      <c r="E219" s="8"/>
      <c r="F219" s="8"/>
      <c r="G219" s="8">
        <f t="shared" si="9"/>
        <v>0</v>
      </c>
    </row>
    <row r="220" spans="1:7" ht="15">
      <c r="A220" s="1"/>
      <c r="B220" s="21" t="s">
        <v>6</v>
      </c>
      <c r="C220" s="22">
        <f>SUM(C193:C219)</f>
        <v>291453800</v>
      </c>
      <c r="D220" s="22"/>
      <c r="E220" s="20">
        <f>SUM(E193:E219)</f>
        <v>27668103</v>
      </c>
      <c r="F220" s="20">
        <f>SUM(F193:F219)</f>
        <v>9490055</v>
      </c>
      <c r="G220" s="20">
        <f>SUM(G193:G219)</f>
        <v>37158158</v>
      </c>
    </row>
    <row r="221" spans="1:7" ht="15">
      <c r="A221" s="1"/>
      <c r="B221" s="25" t="s">
        <v>312</v>
      </c>
      <c r="C221" s="22"/>
      <c r="D221" s="22"/>
      <c r="E221" s="20"/>
      <c r="F221" s="20"/>
      <c r="G221" s="20"/>
    </row>
    <row r="222" spans="1:7" ht="15">
      <c r="A222" s="12">
        <v>1</v>
      </c>
      <c r="B222" s="1" t="s">
        <v>204</v>
      </c>
      <c r="C222" s="9">
        <v>5667000</v>
      </c>
      <c r="D222" s="9"/>
      <c r="E222" s="8">
        <v>1247000</v>
      </c>
      <c r="F222" s="8"/>
      <c r="G222" s="8">
        <f aca="true" t="shared" si="10" ref="G222:G234">E222+F222</f>
        <v>1247000</v>
      </c>
    </row>
    <row r="223" spans="1:7" ht="15">
      <c r="A223" s="1">
        <v>2</v>
      </c>
      <c r="B223" s="1" t="s">
        <v>205</v>
      </c>
      <c r="C223" s="9">
        <v>2551600</v>
      </c>
      <c r="D223" s="9"/>
      <c r="E223" s="8">
        <v>951600</v>
      </c>
      <c r="F223" s="8"/>
      <c r="G223" s="8">
        <f t="shared" si="10"/>
        <v>951600</v>
      </c>
    </row>
    <row r="224" spans="1:7" ht="15">
      <c r="A224" s="12">
        <v>3</v>
      </c>
      <c r="B224" s="1" t="s">
        <v>206</v>
      </c>
      <c r="C224" s="9">
        <v>9669400</v>
      </c>
      <c r="D224" s="9"/>
      <c r="E224" s="8">
        <v>3274233</v>
      </c>
      <c r="F224" s="8"/>
      <c r="G224" s="8">
        <f t="shared" si="10"/>
        <v>3274233</v>
      </c>
    </row>
    <row r="225" spans="1:7" ht="15">
      <c r="A225" s="1">
        <v>4</v>
      </c>
      <c r="B225" s="1" t="s">
        <v>207</v>
      </c>
      <c r="C225" s="9">
        <v>7622200</v>
      </c>
      <c r="D225" s="9"/>
      <c r="E225" s="8"/>
      <c r="F225" s="8"/>
      <c r="G225" s="8">
        <f t="shared" si="10"/>
        <v>0</v>
      </c>
    </row>
    <row r="226" spans="1:7" ht="15">
      <c r="A226" s="12">
        <v>5</v>
      </c>
      <c r="B226" s="1" t="s">
        <v>208</v>
      </c>
      <c r="C226" s="9">
        <v>7622200</v>
      </c>
      <c r="D226" s="9"/>
      <c r="E226" s="8"/>
      <c r="F226" s="16">
        <v>3610257</v>
      </c>
      <c r="G226" s="8">
        <f t="shared" si="10"/>
        <v>3610257</v>
      </c>
    </row>
    <row r="227" spans="1:7" ht="15">
      <c r="A227" s="1">
        <v>6</v>
      </c>
      <c r="B227" s="1" t="s">
        <v>209</v>
      </c>
      <c r="C227" s="9">
        <v>9637400</v>
      </c>
      <c r="D227" s="9"/>
      <c r="E227" s="8">
        <v>2200000</v>
      </c>
      <c r="F227" s="16">
        <v>4299800</v>
      </c>
      <c r="G227" s="8">
        <f t="shared" si="10"/>
        <v>6499800</v>
      </c>
    </row>
    <row r="228" spans="1:7" ht="15">
      <c r="A228" s="12">
        <v>7</v>
      </c>
      <c r="B228" s="1" t="s">
        <v>210</v>
      </c>
      <c r="C228" s="9"/>
      <c r="D228" s="9"/>
      <c r="E228" s="8"/>
      <c r="F228" s="8"/>
      <c r="G228" s="8">
        <f t="shared" si="10"/>
        <v>0</v>
      </c>
    </row>
    <row r="229" spans="1:7" ht="15">
      <c r="A229" s="1">
        <v>8</v>
      </c>
      <c r="B229" s="1" t="s">
        <v>211</v>
      </c>
      <c r="C229" s="9">
        <v>3223000</v>
      </c>
      <c r="D229" s="9"/>
      <c r="E229" s="8"/>
      <c r="F229" s="8"/>
      <c r="G229" s="8">
        <f t="shared" si="10"/>
        <v>0</v>
      </c>
    </row>
    <row r="230" spans="1:7" ht="15">
      <c r="A230" s="12">
        <v>9</v>
      </c>
      <c r="B230" s="1" t="s">
        <v>212</v>
      </c>
      <c r="C230" s="9">
        <v>13193000</v>
      </c>
      <c r="D230" s="9"/>
      <c r="E230" s="8">
        <v>1500000</v>
      </c>
      <c r="F230" s="8">
        <v>1302189</v>
      </c>
      <c r="G230" s="8">
        <f>E230+F230</f>
        <v>2802189</v>
      </c>
    </row>
    <row r="231" spans="1:7" ht="15">
      <c r="A231" s="1">
        <v>10</v>
      </c>
      <c r="B231" s="1" t="s">
        <v>213</v>
      </c>
      <c r="C231" s="9">
        <v>8095000</v>
      </c>
      <c r="D231" s="9"/>
      <c r="E231" s="8"/>
      <c r="F231" s="8">
        <v>3684502</v>
      </c>
      <c r="G231" s="8">
        <f>E231+F231</f>
        <v>3684502</v>
      </c>
    </row>
    <row r="232" spans="1:7" ht="15">
      <c r="A232" s="12">
        <v>11</v>
      </c>
      <c r="B232" s="1" t="s">
        <v>214</v>
      </c>
      <c r="C232" s="9">
        <v>4194800</v>
      </c>
      <c r="D232" s="9"/>
      <c r="E232" s="8">
        <v>2000000</v>
      </c>
      <c r="F232" s="8"/>
      <c r="G232" s="8">
        <f t="shared" si="10"/>
        <v>2000000</v>
      </c>
    </row>
    <row r="233" spans="1:7" ht="15">
      <c r="A233" s="1">
        <v>12</v>
      </c>
      <c r="B233" s="1" t="s">
        <v>215</v>
      </c>
      <c r="C233" s="9">
        <v>10539000</v>
      </c>
      <c r="D233" s="9"/>
      <c r="E233" s="8">
        <v>2370000</v>
      </c>
      <c r="F233" s="8">
        <v>3767083</v>
      </c>
      <c r="G233" s="8">
        <f>E233+F233</f>
        <v>6137083</v>
      </c>
    </row>
    <row r="234" spans="1:7" ht="15">
      <c r="A234" s="12">
        <v>13</v>
      </c>
      <c r="B234" s="1" t="s">
        <v>216</v>
      </c>
      <c r="C234" s="9">
        <v>11761000</v>
      </c>
      <c r="D234" s="9"/>
      <c r="E234" s="8">
        <v>3880500</v>
      </c>
      <c r="F234" s="8">
        <v>3698418</v>
      </c>
      <c r="G234" s="8">
        <f t="shared" si="10"/>
        <v>7578918</v>
      </c>
    </row>
    <row r="235" spans="1:7" ht="15">
      <c r="A235" s="1">
        <v>14</v>
      </c>
      <c r="B235" s="1" t="s">
        <v>217</v>
      </c>
      <c r="C235" s="9"/>
      <c r="D235" s="9">
        <v>554653</v>
      </c>
      <c r="E235" s="8"/>
      <c r="F235" s="8"/>
      <c r="G235" s="8">
        <f>D235+E235+F235</f>
        <v>554653</v>
      </c>
    </row>
    <row r="236" spans="1:7" ht="15">
      <c r="A236" s="12">
        <v>15</v>
      </c>
      <c r="B236" s="1" t="s">
        <v>218</v>
      </c>
      <c r="C236" s="9"/>
      <c r="D236" s="9"/>
      <c r="E236" s="8">
        <v>4500000</v>
      </c>
      <c r="F236" s="8"/>
      <c r="G236" s="8">
        <f>E236+F236</f>
        <v>4500000</v>
      </c>
    </row>
    <row r="237" spans="1:7" ht="15">
      <c r="A237" s="12">
        <v>16</v>
      </c>
      <c r="B237" s="1" t="s">
        <v>316</v>
      </c>
      <c r="C237" s="9"/>
      <c r="D237" s="9"/>
      <c r="E237" s="8"/>
      <c r="F237" s="8">
        <v>2113124</v>
      </c>
      <c r="G237" s="8">
        <f>E237+F237</f>
        <v>2113124</v>
      </c>
    </row>
    <row r="238" spans="1:7" ht="15">
      <c r="A238" s="1"/>
      <c r="B238" s="21" t="s">
        <v>6</v>
      </c>
      <c r="C238" s="22">
        <f>SUM(C222:C235)</f>
        <v>93775600</v>
      </c>
      <c r="D238" s="22">
        <f>SUM(D222:D235)</f>
        <v>554653</v>
      </c>
      <c r="E238" s="20">
        <f>SUM(E222:E234)</f>
        <v>17423333</v>
      </c>
      <c r="F238" s="20">
        <f>SUM(F222:F236)</f>
        <v>20362249</v>
      </c>
      <c r="G238" s="20">
        <f>SUM(G222:G237)</f>
        <v>44953359</v>
      </c>
    </row>
    <row r="239" spans="1:7" ht="15">
      <c r="A239" s="12"/>
      <c r="B239" s="25" t="s">
        <v>219</v>
      </c>
      <c r="C239" s="22"/>
      <c r="D239" s="22"/>
      <c r="E239" s="20"/>
      <c r="F239" s="20"/>
      <c r="G239" s="20"/>
    </row>
    <row r="240" spans="1:7" ht="15">
      <c r="A240" s="1">
        <v>1</v>
      </c>
      <c r="B240" s="1" t="s">
        <v>220</v>
      </c>
      <c r="C240" s="9">
        <v>10615000</v>
      </c>
      <c r="D240" s="9"/>
      <c r="E240" s="8">
        <v>5307500</v>
      </c>
      <c r="F240" s="8"/>
      <c r="G240" s="8">
        <f aca="true" t="shared" si="11" ref="G240:G250">E240+F240</f>
        <v>5307500</v>
      </c>
    </row>
    <row r="241" spans="1:7" ht="15">
      <c r="A241" s="12">
        <v>2</v>
      </c>
      <c r="B241" s="1" t="s">
        <v>221</v>
      </c>
      <c r="C241" s="9"/>
      <c r="D241" s="9"/>
      <c r="E241" s="8">
        <v>2795716</v>
      </c>
      <c r="F241" s="8"/>
      <c r="G241" s="8">
        <f t="shared" si="11"/>
        <v>2795716</v>
      </c>
    </row>
    <row r="242" spans="1:7" ht="15">
      <c r="A242" s="1">
        <v>3</v>
      </c>
      <c r="B242" s="1" t="s">
        <v>222</v>
      </c>
      <c r="C242" s="9">
        <v>10539000</v>
      </c>
      <c r="D242" s="9"/>
      <c r="E242" s="8"/>
      <c r="F242" s="8"/>
      <c r="G242" s="8">
        <f t="shared" si="11"/>
        <v>0</v>
      </c>
    </row>
    <row r="243" spans="1:7" ht="15">
      <c r="A243" s="12">
        <v>4</v>
      </c>
      <c r="B243" s="1" t="s">
        <v>223</v>
      </c>
      <c r="C243" s="9">
        <v>15563000</v>
      </c>
      <c r="D243" s="9"/>
      <c r="E243" s="8"/>
      <c r="F243" s="8"/>
      <c r="G243" s="8">
        <f t="shared" si="11"/>
        <v>0</v>
      </c>
    </row>
    <row r="244" spans="1:7" ht="15">
      <c r="A244" s="1">
        <v>5</v>
      </c>
      <c r="B244" s="1" t="s">
        <v>224</v>
      </c>
      <c r="C244" s="9">
        <v>14839800</v>
      </c>
      <c r="D244" s="9"/>
      <c r="E244" s="8"/>
      <c r="F244" s="8"/>
      <c r="G244" s="8">
        <f t="shared" si="11"/>
        <v>0</v>
      </c>
    </row>
    <row r="245" spans="1:7" ht="15">
      <c r="A245" s="12">
        <v>6</v>
      </c>
      <c r="B245" s="1" t="s">
        <v>225</v>
      </c>
      <c r="C245" s="9">
        <v>8111000</v>
      </c>
      <c r="D245" s="9"/>
      <c r="E245" s="8"/>
      <c r="F245" s="8"/>
      <c r="G245" s="8">
        <f t="shared" si="11"/>
        <v>0</v>
      </c>
    </row>
    <row r="246" spans="1:7" ht="15">
      <c r="A246" s="1">
        <v>7</v>
      </c>
      <c r="B246" s="1" t="s">
        <v>226</v>
      </c>
      <c r="C246" s="9">
        <v>10490000</v>
      </c>
      <c r="D246" s="9"/>
      <c r="E246" s="8"/>
      <c r="F246" s="8"/>
      <c r="G246" s="8">
        <f t="shared" si="11"/>
        <v>0</v>
      </c>
    </row>
    <row r="247" spans="1:7" ht="15">
      <c r="A247" s="12">
        <v>8</v>
      </c>
      <c r="B247" s="1" t="s">
        <v>227</v>
      </c>
      <c r="C247" s="8">
        <v>8171000</v>
      </c>
      <c r="D247" s="8"/>
      <c r="E247" s="8"/>
      <c r="F247" s="8"/>
      <c r="G247" s="8">
        <f t="shared" si="11"/>
        <v>0</v>
      </c>
    </row>
    <row r="248" spans="1:7" ht="15">
      <c r="A248" s="1">
        <v>9</v>
      </c>
      <c r="B248" s="1" t="s">
        <v>228</v>
      </c>
      <c r="C248" s="8">
        <v>16051800</v>
      </c>
      <c r="D248" s="8"/>
      <c r="E248" s="8">
        <v>2323000</v>
      </c>
      <c r="F248" s="8">
        <v>9130606</v>
      </c>
      <c r="G248" s="8">
        <f>E248+F248</f>
        <v>11453606</v>
      </c>
    </row>
    <row r="249" spans="1:7" ht="15">
      <c r="A249" s="12">
        <v>10</v>
      </c>
      <c r="B249" s="1" t="s">
        <v>229</v>
      </c>
      <c r="C249" s="8">
        <v>2734200</v>
      </c>
      <c r="D249" s="8"/>
      <c r="E249" s="8"/>
      <c r="F249" s="8"/>
      <c r="G249" s="8">
        <f t="shared" si="11"/>
        <v>0</v>
      </c>
    </row>
    <row r="250" spans="1:7" ht="15">
      <c r="A250" s="1">
        <v>11</v>
      </c>
      <c r="B250" s="1" t="s">
        <v>230</v>
      </c>
      <c r="C250" s="9">
        <v>12570200</v>
      </c>
      <c r="D250" s="9"/>
      <c r="E250" s="8"/>
      <c r="F250" s="8"/>
      <c r="G250" s="8">
        <f t="shared" si="11"/>
        <v>0</v>
      </c>
    </row>
    <row r="251" spans="1:7" ht="15">
      <c r="A251" s="12">
        <v>12</v>
      </c>
      <c r="B251" s="1" t="s">
        <v>231</v>
      </c>
      <c r="C251" s="9">
        <v>19713000</v>
      </c>
      <c r="D251" s="9">
        <v>15286148</v>
      </c>
      <c r="E251" s="8"/>
      <c r="F251" s="8"/>
      <c r="G251" s="8">
        <f>D251+E251+F251</f>
        <v>15286148</v>
      </c>
    </row>
    <row r="252" spans="1:7" ht="15">
      <c r="A252" s="1">
        <v>13</v>
      </c>
      <c r="B252" s="1" t="s">
        <v>232</v>
      </c>
      <c r="C252" s="8">
        <v>10539000</v>
      </c>
      <c r="D252" s="8"/>
      <c r="E252" s="8">
        <v>4952217</v>
      </c>
      <c r="F252" s="8"/>
      <c r="G252" s="8">
        <f aca="true" t="shared" si="12" ref="G252:G284">E252+F252</f>
        <v>4952217</v>
      </c>
    </row>
    <row r="253" spans="1:7" ht="15">
      <c r="A253" s="12">
        <v>14</v>
      </c>
      <c r="B253" s="1" t="s">
        <v>233</v>
      </c>
      <c r="C253" s="9">
        <v>20266600</v>
      </c>
      <c r="D253" s="9"/>
      <c r="E253" s="8">
        <v>8933300</v>
      </c>
      <c r="F253" s="8"/>
      <c r="G253" s="8">
        <f>E253+F253</f>
        <v>8933300</v>
      </c>
    </row>
    <row r="254" spans="1:7" ht="15">
      <c r="A254" s="1">
        <v>15</v>
      </c>
      <c r="B254" s="1" t="s">
        <v>234</v>
      </c>
      <c r="C254" s="9">
        <v>8960800</v>
      </c>
      <c r="D254" s="9"/>
      <c r="E254" s="8"/>
      <c r="F254" s="8"/>
      <c r="G254" s="8">
        <f t="shared" si="12"/>
        <v>0</v>
      </c>
    </row>
    <row r="255" spans="1:7" ht="15">
      <c r="A255" s="12">
        <v>16</v>
      </c>
      <c r="B255" s="1" t="s">
        <v>235</v>
      </c>
      <c r="C255" s="9">
        <v>11592600</v>
      </c>
      <c r="D255" s="9"/>
      <c r="E255" s="8"/>
      <c r="F255" s="8"/>
      <c r="G255" s="8">
        <f t="shared" si="12"/>
        <v>0</v>
      </c>
    </row>
    <row r="256" spans="1:7" ht="15">
      <c r="A256" s="1">
        <v>17</v>
      </c>
      <c r="B256" s="1" t="s">
        <v>236</v>
      </c>
      <c r="C256" s="8">
        <v>10370600</v>
      </c>
      <c r="D256" s="8"/>
      <c r="E256" s="8">
        <v>4424800</v>
      </c>
      <c r="F256" s="8"/>
      <c r="G256" s="8">
        <f t="shared" si="12"/>
        <v>4424800</v>
      </c>
    </row>
    <row r="257" spans="1:7" ht="15">
      <c r="A257" s="12">
        <v>18</v>
      </c>
      <c r="B257" s="1" t="s">
        <v>237</v>
      </c>
      <c r="C257" s="9">
        <v>13468000</v>
      </c>
      <c r="D257" s="9"/>
      <c r="E257" s="8">
        <v>6529500</v>
      </c>
      <c r="F257" s="8"/>
      <c r="G257" s="8">
        <f t="shared" si="12"/>
        <v>6529500</v>
      </c>
    </row>
    <row r="258" spans="1:7" ht="15">
      <c r="A258" s="1">
        <v>19</v>
      </c>
      <c r="B258" s="1" t="s">
        <v>238</v>
      </c>
      <c r="C258" s="9">
        <v>11010000</v>
      </c>
      <c r="D258" s="9"/>
      <c r="E258" s="8"/>
      <c r="F258" s="8"/>
      <c r="G258" s="8">
        <f t="shared" si="12"/>
        <v>0</v>
      </c>
    </row>
    <row r="259" spans="1:7" ht="15">
      <c r="A259" s="12">
        <v>20</v>
      </c>
      <c r="B259" s="1" t="s">
        <v>239</v>
      </c>
      <c r="C259" s="9">
        <v>5911400</v>
      </c>
      <c r="D259" s="9"/>
      <c r="E259" s="8"/>
      <c r="F259" s="8"/>
      <c r="G259" s="8">
        <f t="shared" si="12"/>
        <v>0</v>
      </c>
    </row>
    <row r="260" spans="1:7" ht="15">
      <c r="A260" s="1">
        <v>21</v>
      </c>
      <c r="B260" s="1" t="s">
        <v>240</v>
      </c>
      <c r="C260" s="8">
        <v>4689400</v>
      </c>
      <c r="D260" s="8"/>
      <c r="E260" s="8"/>
      <c r="F260" s="8"/>
      <c r="G260" s="8">
        <f t="shared" si="12"/>
        <v>0</v>
      </c>
    </row>
    <row r="261" spans="1:7" ht="15">
      <c r="A261" s="12">
        <v>22</v>
      </c>
      <c r="B261" s="1" t="s">
        <v>241</v>
      </c>
      <c r="C261" s="9">
        <v>21245800</v>
      </c>
      <c r="D261" s="9"/>
      <c r="E261" s="8"/>
      <c r="F261" s="8"/>
      <c r="G261" s="8">
        <f t="shared" si="12"/>
        <v>0</v>
      </c>
    </row>
    <row r="262" spans="1:7" ht="15">
      <c r="A262" s="1">
        <v>23</v>
      </c>
      <c r="B262" s="1" t="s">
        <v>242</v>
      </c>
      <c r="C262" s="9">
        <v>10859400</v>
      </c>
      <c r="D262" s="9"/>
      <c r="E262" s="8"/>
      <c r="F262" s="8">
        <v>2450954</v>
      </c>
      <c r="G262" s="8">
        <f>E262+F262</f>
        <v>2450954</v>
      </c>
    </row>
    <row r="263" spans="1:7" ht="15">
      <c r="A263" s="12">
        <v>24</v>
      </c>
      <c r="B263" s="1" t="s">
        <v>243</v>
      </c>
      <c r="C263" s="9"/>
      <c r="D263" s="9"/>
      <c r="E263" s="8"/>
      <c r="F263" s="8"/>
      <c r="G263" s="8">
        <f t="shared" si="12"/>
        <v>0</v>
      </c>
    </row>
    <row r="264" spans="1:7" ht="15">
      <c r="A264" s="1">
        <v>25</v>
      </c>
      <c r="B264" s="1" t="s">
        <v>244</v>
      </c>
      <c r="C264" s="9">
        <v>12081400</v>
      </c>
      <c r="D264" s="9"/>
      <c r="E264" s="8"/>
      <c r="F264" s="8">
        <v>6707025</v>
      </c>
      <c r="G264" s="8">
        <f>E264+F264</f>
        <v>6707025</v>
      </c>
    </row>
    <row r="265" spans="1:7" ht="15">
      <c r="A265" s="12">
        <v>26</v>
      </c>
      <c r="B265" s="1" t="s">
        <v>245</v>
      </c>
      <c r="C265" s="9">
        <v>8508400</v>
      </c>
      <c r="D265" s="9"/>
      <c r="E265" s="8"/>
      <c r="F265" s="8"/>
      <c r="G265" s="8">
        <f t="shared" si="12"/>
        <v>0</v>
      </c>
    </row>
    <row r="266" spans="1:7" ht="15">
      <c r="A266" s="1">
        <v>27</v>
      </c>
      <c r="B266" s="1" t="s">
        <v>246</v>
      </c>
      <c r="C266" s="9">
        <v>7866600</v>
      </c>
      <c r="D266" s="9"/>
      <c r="E266" s="8"/>
      <c r="F266" s="8"/>
      <c r="G266" s="8">
        <f t="shared" si="12"/>
        <v>0</v>
      </c>
    </row>
    <row r="267" spans="1:7" ht="15">
      <c r="A267" s="12">
        <v>28</v>
      </c>
      <c r="B267" s="1" t="s">
        <v>247</v>
      </c>
      <c r="C267" s="9">
        <v>12081400</v>
      </c>
      <c r="D267" s="9"/>
      <c r="E267" s="8"/>
      <c r="F267" s="8">
        <v>8537455</v>
      </c>
      <c r="G267" s="8">
        <f t="shared" si="12"/>
        <v>8537455</v>
      </c>
    </row>
    <row r="268" spans="1:7" ht="15">
      <c r="A268" s="1">
        <v>29</v>
      </c>
      <c r="B268" s="1" t="s">
        <v>248</v>
      </c>
      <c r="C268" s="8">
        <v>8659800</v>
      </c>
      <c r="D268" s="8"/>
      <c r="E268" s="8"/>
      <c r="F268" s="8"/>
      <c r="G268" s="8">
        <f t="shared" si="12"/>
        <v>0</v>
      </c>
    </row>
    <row r="269" spans="1:7" ht="15">
      <c r="A269" s="12">
        <v>30</v>
      </c>
      <c r="B269" s="1" t="s">
        <v>249</v>
      </c>
      <c r="C269" s="8">
        <v>5651000</v>
      </c>
      <c r="D269" s="8"/>
      <c r="E269" s="8"/>
      <c r="F269" s="8"/>
      <c r="G269" s="8">
        <f t="shared" si="12"/>
        <v>0</v>
      </c>
    </row>
    <row r="270" spans="1:7" ht="15">
      <c r="A270" s="1">
        <v>31</v>
      </c>
      <c r="B270" s="1" t="s">
        <v>250</v>
      </c>
      <c r="C270" s="9">
        <v>11109000</v>
      </c>
      <c r="D270" s="9"/>
      <c r="E270" s="8">
        <v>5300000</v>
      </c>
      <c r="F270" s="8"/>
      <c r="G270" s="8">
        <f t="shared" si="12"/>
        <v>5300000</v>
      </c>
    </row>
    <row r="271" spans="1:7" ht="15">
      <c r="A271" s="12">
        <v>32</v>
      </c>
      <c r="B271" s="1" t="s">
        <v>251</v>
      </c>
      <c r="C271" s="8">
        <v>5591000</v>
      </c>
      <c r="D271" s="8"/>
      <c r="E271" s="8"/>
      <c r="F271" s="8"/>
      <c r="G271" s="8">
        <f t="shared" si="12"/>
        <v>0</v>
      </c>
    </row>
    <row r="272" spans="1:7" ht="15">
      <c r="A272" s="1">
        <v>33</v>
      </c>
      <c r="B272" s="1" t="s">
        <v>252</v>
      </c>
      <c r="C272" s="9">
        <v>10762600</v>
      </c>
      <c r="D272" s="9"/>
      <c r="E272" s="8"/>
      <c r="F272" s="8"/>
      <c r="G272" s="8">
        <f t="shared" si="12"/>
        <v>0</v>
      </c>
    </row>
    <row r="273" spans="1:7" ht="15">
      <c r="A273" s="12">
        <v>34</v>
      </c>
      <c r="B273" s="1" t="s">
        <v>253</v>
      </c>
      <c r="C273" s="9">
        <v>6002000</v>
      </c>
      <c r="D273" s="9"/>
      <c r="E273" s="8">
        <v>2833500</v>
      </c>
      <c r="F273" s="8">
        <v>3894137</v>
      </c>
      <c r="G273" s="8">
        <f>E273+F273</f>
        <v>6727637</v>
      </c>
    </row>
    <row r="274" spans="1:7" ht="15">
      <c r="A274" s="1">
        <v>35</v>
      </c>
      <c r="B274" s="1" t="s">
        <v>254</v>
      </c>
      <c r="C274" s="8">
        <v>17273800</v>
      </c>
      <c r="D274" s="8"/>
      <c r="E274" s="8">
        <v>6150000</v>
      </c>
      <c r="F274" s="8"/>
      <c r="G274" s="8">
        <f t="shared" si="12"/>
        <v>6150000</v>
      </c>
    </row>
    <row r="275" spans="1:7" ht="15">
      <c r="A275" s="12">
        <v>36</v>
      </c>
      <c r="B275" s="1" t="s">
        <v>255</v>
      </c>
      <c r="C275" s="8">
        <v>10539000</v>
      </c>
      <c r="D275" s="8"/>
      <c r="E275" s="8">
        <v>6003302</v>
      </c>
      <c r="F275" s="8"/>
      <c r="G275" s="8">
        <f t="shared" si="12"/>
        <v>6003302</v>
      </c>
    </row>
    <row r="276" spans="1:7" ht="15">
      <c r="A276" s="1">
        <v>37</v>
      </c>
      <c r="B276" s="1" t="s">
        <v>256</v>
      </c>
      <c r="C276" s="9">
        <v>16714800</v>
      </c>
      <c r="D276" s="9"/>
      <c r="E276" s="8"/>
      <c r="F276" s="8">
        <v>15788605</v>
      </c>
      <c r="G276" s="8">
        <f t="shared" si="12"/>
        <v>15788605</v>
      </c>
    </row>
    <row r="277" spans="1:7" ht="15">
      <c r="A277" s="12">
        <v>38</v>
      </c>
      <c r="B277" s="1" t="s">
        <v>257</v>
      </c>
      <c r="C277" s="9">
        <v>6155800</v>
      </c>
      <c r="D277" s="9"/>
      <c r="E277" s="8"/>
      <c r="F277" s="8"/>
      <c r="G277" s="8">
        <f t="shared" si="12"/>
        <v>0</v>
      </c>
    </row>
    <row r="278" spans="1:7" ht="15">
      <c r="A278" s="1">
        <v>39</v>
      </c>
      <c r="B278" s="1" t="s">
        <v>258</v>
      </c>
      <c r="C278" s="9">
        <v>8111000</v>
      </c>
      <c r="D278" s="9"/>
      <c r="E278" s="8"/>
      <c r="F278" s="8"/>
      <c r="G278" s="8">
        <f t="shared" si="12"/>
        <v>0</v>
      </c>
    </row>
    <row r="279" spans="1:7" ht="15">
      <c r="A279" s="12">
        <v>40</v>
      </c>
      <c r="B279" s="1" t="s">
        <v>259</v>
      </c>
      <c r="C279" s="9">
        <v>6400200</v>
      </c>
      <c r="D279" s="9"/>
      <c r="E279" s="8"/>
      <c r="F279" s="8"/>
      <c r="G279" s="8">
        <f t="shared" si="12"/>
        <v>0</v>
      </c>
    </row>
    <row r="280" spans="1:7" ht="15">
      <c r="A280" s="1">
        <v>41</v>
      </c>
      <c r="B280" s="1" t="s">
        <v>260</v>
      </c>
      <c r="C280" s="8">
        <v>10615000</v>
      </c>
      <c r="D280" s="8"/>
      <c r="E280" s="8">
        <v>5307500</v>
      </c>
      <c r="F280" s="8"/>
      <c r="G280" s="8">
        <f t="shared" si="12"/>
        <v>5307500</v>
      </c>
    </row>
    <row r="281" spans="1:7" ht="15">
      <c r="A281" s="12">
        <v>42</v>
      </c>
      <c r="B281" s="1" t="s">
        <v>261</v>
      </c>
      <c r="C281" s="8">
        <v>9393000</v>
      </c>
      <c r="D281" s="8"/>
      <c r="E281" s="8"/>
      <c r="F281" s="8"/>
      <c r="G281" s="8">
        <f t="shared" si="12"/>
        <v>0</v>
      </c>
    </row>
    <row r="282" spans="1:7" ht="15">
      <c r="A282" s="1">
        <v>43</v>
      </c>
      <c r="B282" s="1" t="s">
        <v>262</v>
      </c>
      <c r="C282" s="9">
        <v>17991000</v>
      </c>
      <c r="D282" s="9"/>
      <c r="E282" s="8">
        <v>8965500</v>
      </c>
      <c r="F282" s="8">
        <v>16471529</v>
      </c>
      <c r="G282" s="8">
        <f>E282+F282</f>
        <v>25437029</v>
      </c>
    </row>
    <row r="283" spans="1:7" ht="15">
      <c r="A283" s="1">
        <v>44</v>
      </c>
      <c r="B283" s="1" t="s">
        <v>263</v>
      </c>
      <c r="C283" s="9">
        <v>20392360</v>
      </c>
      <c r="D283" s="9"/>
      <c r="E283" s="8">
        <v>10000000</v>
      </c>
      <c r="F283" s="8"/>
      <c r="G283" s="8">
        <f t="shared" si="12"/>
        <v>10000000</v>
      </c>
    </row>
    <row r="284" spans="1:7" ht="15">
      <c r="A284" s="1">
        <v>45</v>
      </c>
      <c r="B284" s="1" t="s">
        <v>313</v>
      </c>
      <c r="C284" s="9">
        <v>9055000</v>
      </c>
      <c r="D284" s="9"/>
      <c r="E284" s="8"/>
      <c r="F284" s="8">
        <v>4650766</v>
      </c>
      <c r="G284" s="8">
        <f t="shared" si="12"/>
        <v>4650766</v>
      </c>
    </row>
    <row r="285" spans="1:7" ht="15">
      <c r="A285" s="1">
        <v>46</v>
      </c>
      <c r="B285" s="1" t="s">
        <v>319</v>
      </c>
      <c r="C285" s="9">
        <v>10211400</v>
      </c>
      <c r="D285" s="9"/>
      <c r="E285" s="8"/>
      <c r="F285" s="8"/>
      <c r="G285" s="8">
        <v>0</v>
      </c>
    </row>
    <row r="286" spans="1:7" ht="15">
      <c r="A286" s="1" t="s">
        <v>264</v>
      </c>
      <c r="B286" s="21" t="s">
        <v>6</v>
      </c>
      <c r="C286" s="22">
        <f>SUM(C240:C282)</f>
        <v>449818400</v>
      </c>
      <c r="D286" s="22">
        <f>SUM(D240:D282)</f>
        <v>15286148</v>
      </c>
      <c r="E286" s="20">
        <f>SUM(E240:E282)</f>
        <v>69825835</v>
      </c>
      <c r="F286" s="20">
        <f>SUM(F240:F284)</f>
        <v>67631077</v>
      </c>
      <c r="G286" s="20">
        <f>SUM(G240:G285)</f>
        <v>162743060</v>
      </c>
    </row>
    <row r="287" spans="1:7" ht="15">
      <c r="A287" s="1" t="s">
        <v>264</v>
      </c>
      <c r="B287" s="25" t="s">
        <v>265</v>
      </c>
      <c r="C287" s="22"/>
      <c r="D287" s="22"/>
      <c r="E287" s="20"/>
      <c r="F287" s="20"/>
      <c r="G287" s="20"/>
    </row>
    <row r="288" spans="1:7" ht="15">
      <c r="A288" s="12">
        <v>1</v>
      </c>
      <c r="B288" s="1" t="s">
        <v>266</v>
      </c>
      <c r="C288" s="9">
        <v>3223000</v>
      </c>
      <c r="D288" s="9"/>
      <c r="E288" s="8"/>
      <c r="F288" s="8"/>
      <c r="G288" s="8">
        <f>E288+F288</f>
        <v>0</v>
      </c>
    </row>
    <row r="289" spans="1:7" ht="15">
      <c r="A289" s="1" t="s">
        <v>264</v>
      </c>
      <c r="B289" s="25" t="s">
        <v>267</v>
      </c>
      <c r="C289" s="9"/>
      <c r="D289" s="9"/>
      <c r="E289" s="8"/>
      <c r="F289" s="8"/>
      <c r="G289" s="8"/>
    </row>
    <row r="290" spans="1:7" ht="15">
      <c r="A290" s="3">
        <v>1</v>
      </c>
      <c r="B290" s="1" t="s">
        <v>268</v>
      </c>
      <c r="C290" s="9">
        <v>14585400</v>
      </c>
      <c r="D290" s="9"/>
      <c r="E290" s="8">
        <v>1200000</v>
      </c>
      <c r="F290" s="8">
        <v>9776400</v>
      </c>
      <c r="G290" s="8">
        <f>SUM(E290+F290)</f>
        <v>10976400</v>
      </c>
    </row>
    <row r="291" spans="1:7" ht="15">
      <c r="A291" s="1">
        <v>2</v>
      </c>
      <c r="B291" s="1" t="s">
        <v>269</v>
      </c>
      <c r="C291" s="9">
        <v>12196000</v>
      </c>
      <c r="D291" s="9"/>
      <c r="E291" s="8">
        <v>5500000</v>
      </c>
      <c r="F291" s="8"/>
      <c r="G291" s="8">
        <f aca="true" t="shared" si="13" ref="G291:G300">E291+F291</f>
        <v>5500000</v>
      </c>
    </row>
    <row r="292" spans="1:7" ht="15">
      <c r="A292" s="3">
        <v>3</v>
      </c>
      <c r="B292" s="1" t="s">
        <v>270</v>
      </c>
      <c r="C292" s="9">
        <v>12005400</v>
      </c>
      <c r="D292" s="9"/>
      <c r="E292" s="8">
        <v>3041000</v>
      </c>
      <c r="F292" s="17">
        <v>5653471</v>
      </c>
      <c r="G292" s="17">
        <f>E292+F292</f>
        <v>8694471</v>
      </c>
    </row>
    <row r="293" spans="1:7" ht="15">
      <c r="A293" s="1">
        <v>4</v>
      </c>
      <c r="B293" s="1" t="s">
        <v>271</v>
      </c>
      <c r="C293" s="9">
        <v>10539000</v>
      </c>
      <c r="D293" s="9"/>
      <c r="E293" s="8">
        <v>3895000</v>
      </c>
      <c r="F293" s="8"/>
      <c r="G293" s="8">
        <f t="shared" si="13"/>
        <v>3895000</v>
      </c>
    </row>
    <row r="294" spans="1:7" ht="15">
      <c r="A294" s="1">
        <v>5</v>
      </c>
      <c r="B294" s="1" t="s">
        <v>272</v>
      </c>
      <c r="C294" s="9">
        <v>592000</v>
      </c>
      <c r="D294" s="9"/>
      <c r="E294" s="8"/>
      <c r="F294" s="8"/>
      <c r="G294" s="8">
        <f t="shared" si="13"/>
        <v>0</v>
      </c>
    </row>
    <row r="295" spans="1:7" ht="15">
      <c r="A295" s="1">
        <v>6</v>
      </c>
      <c r="B295" s="1" t="s">
        <v>273</v>
      </c>
      <c r="C295" s="9">
        <v>9317000</v>
      </c>
      <c r="D295" s="9"/>
      <c r="E295" s="8"/>
      <c r="F295" s="8"/>
      <c r="G295" s="8">
        <f t="shared" si="13"/>
        <v>0</v>
      </c>
    </row>
    <row r="296" spans="1:7" ht="15">
      <c r="A296" s="1">
        <v>7</v>
      </c>
      <c r="B296" s="1" t="s">
        <v>274</v>
      </c>
      <c r="C296" s="9">
        <v>4689400</v>
      </c>
      <c r="D296" s="9"/>
      <c r="E296" s="8">
        <v>624000</v>
      </c>
      <c r="F296" s="8">
        <v>1753348</v>
      </c>
      <c r="G296" s="8">
        <f t="shared" si="13"/>
        <v>2377348</v>
      </c>
    </row>
    <row r="297" spans="1:7" ht="15">
      <c r="A297" s="1">
        <v>8</v>
      </c>
      <c r="B297" s="1" t="s">
        <v>275</v>
      </c>
      <c r="C297" s="9">
        <v>17518200</v>
      </c>
      <c r="D297" s="9"/>
      <c r="E297" s="8">
        <v>7038477</v>
      </c>
      <c r="F297" s="8"/>
      <c r="G297" s="8">
        <f t="shared" si="13"/>
        <v>7038477</v>
      </c>
    </row>
    <row r="298" spans="1:7" ht="15">
      <c r="A298" s="1">
        <v>9</v>
      </c>
      <c r="B298" s="1" t="s">
        <v>276</v>
      </c>
      <c r="C298" s="9">
        <v>5479600</v>
      </c>
      <c r="D298" s="9"/>
      <c r="E298" s="8"/>
      <c r="F298" s="8"/>
      <c r="G298" s="8">
        <f t="shared" si="13"/>
        <v>0</v>
      </c>
    </row>
    <row r="299" spans="1:7" ht="15">
      <c r="A299" s="1">
        <v>10</v>
      </c>
      <c r="B299" s="1" t="s">
        <v>277</v>
      </c>
      <c r="C299" s="9">
        <v>10615000</v>
      </c>
      <c r="D299" s="9"/>
      <c r="E299" s="8">
        <v>3474000</v>
      </c>
      <c r="F299" s="8"/>
      <c r="G299" s="8">
        <f t="shared" si="13"/>
        <v>3474000</v>
      </c>
    </row>
    <row r="300" spans="1:7" ht="15">
      <c r="A300" s="1">
        <v>11</v>
      </c>
      <c r="B300" s="1" t="s">
        <v>278</v>
      </c>
      <c r="C300" s="9">
        <v>3449200</v>
      </c>
      <c r="D300" s="9"/>
      <c r="E300" s="8">
        <v>2805758</v>
      </c>
      <c r="F300" s="8"/>
      <c r="G300" s="8">
        <f t="shared" si="13"/>
        <v>2805758</v>
      </c>
    </row>
    <row r="301" spans="1:7" ht="15">
      <c r="A301" s="1">
        <v>12</v>
      </c>
      <c r="B301" s="1" t="s">
        <v>279</v>
      </c>
      <c r="C301" s="9">
        <v>10615000</v>
      </c>
      <c r="D301" s="9"/>
      <c r="E301" s="8"/>
      <c r="F301" s="8">
        <v>3685106</v>
      </c>
      <c r="G301" s="8">
        <f aca="true" t="shared" si="14" ref="G301:G306">E301+F301</f>
        <v>3685106</v>
      </c>
    </row>
    <row r="302" spans="1:7" ht="15">
      <c r="A302" s="1">
        <v>13</v>
      </c>
      <c r="B302" s="1" t="s">
        <v>280</v>
      </c>
      <c r="C302" s="9">
        <v>11027800</v>
      </c>
      <c r="D302" s="9"/>
      <c r="E302" s="8">
        <v>1600000</v>
      </c>
      <c r="F302" s="8"/>
      <c r="G302" s="8">
        <f t="shared" si="14"/>
        <v>1600000</v>
      </c>
    </row>
    <row r="303" spans="1:7" ht="15">
      <c r="A303" s="1">
        <v>14</v>
      </c>
      <c r="B303" s="1" t="s">
        <v>281</v>
      </c>
      <c r="C303" s="9">
        <v>35279000</v>
      </c>
      <c r="D303" s="9"/>
      <c r="E303" s="8">
        <v>17639500</v>
      </c>
      <c r="F303" s="8"/>
      <c r="G303" s="8">
        <f t="shared" si="14"/>
        <v>17639500</v>
      </c>
    </row>
    <row r="304" spans="1:7" ht="15">
      <c r="A304" s="1">
        <v>15</v>
      </c>
      <c r="B304" s="1" t="s">
        <v>282</v>
      </c>
      <c r="C304" s="9">
        <v>25459000</v>
      </c>
      <c r="D304" s="9"/>
      <c r="E304" s="8">
        <v>11629500</v>
      </c>
      <c r="F304" s="8"/>
      <c r="G304" s="8">
        <f t="shared" si="14"/>
        <v>11629500</v>
      </c>
    </row>
    <row r="305" spans="1:7" ht="15">
      <c r="A305" s="1">
        <v>16</v>
      </c>
      <c r="B305" s="1" t="s">
        <v>283</v>
      </c>
      <c r="C305" s="9">
        <v>8676100</v>
      </c>
      <c r="D305" s="9"/>
      <c r="E305" s="8">
        <v>6737586</v>
      </c>
      <c r="F305" s="8"/>
      <c r="G305" s="8">
        <f t="shared" si="14"/>
        <v>6737586</v>
      </c>
    </row>
    <row r="306" spans="1:7" ht="15">
      <c r="A306" s="1">
        <v>17</v>
      </c>
      <c r="B306" s="1" t="s">
        <v>284</v>
      </c>
      <c r="C306" s="9">
        <v>22955000</v>
      </c>
      <c r="D306" s="9"/>
      <c r="E306" s="8">
        <v>5955147</v>
      </c>
      <c r="F306" s="8"/>
      <c r="G306" s="8">
        <f t="shared" si="14"/>
        <v>5955147</v>
      </c>
    </row>
    <row r="307" spans="1:7" ht="15">
      <c r="A307" s="1">
        <v>18</v>
      </c>
      <c r="B307" s="1" t="s">
        <v>285</v>
      </c>
      <c r="C307" s="9">
        <v>10539000</v>
      </c>
      <c r="D307" s="9"/>
      <c r="E307" s="8">
        <v>916312</v>
      </c>
      <c r="F307" s="8"/>
      <c r="G307" s="8">
        <v>916312</v>
      </c>
    </row>
    <row r="308" spans="1:7" ht="15">
      <c r="A308" s="1">
        <v>19</v>
      </c>
      <c r="B308" s="1" t="s">
        <v>286</v>
      </c>
      <c r="C308" s="9">
        <v>10539000</v>
      </c>
      <c r="D308" s="9"/>
      <c r="E308" s="8">
        <v>5307500</v>
      </c>
      <c r="F308" s="8">
        <v>3302825</v>
      </c>
      <c r="G308" s="8">
        <f>E308+F308</f>
        <v>8610325</v>
      </c>
    </row>
    <row r="309" spans="1:7" ht="15">
      <c r="A309" s="11"/>
      <c r="B309" s="21" t="s">
        <v>320</v>
      </c>
      <c r="C309" s="22">
        <f>SUM(C290:C308)</f>
        <v>236076100</v>
      </c>
      <c r="D309" s="22"/>
      <c r="E309" s="20">
        <f>SUM(E290:E308)</f>
        <v>77363780</v>
      </c>
      <c r="F309" s="20">
        <f>SUM(F290:F308)</f>
        <v>24171150</v>
      </c>
      <c r="G309" s="20">
        <f>SUM(G290:G308)</f>
        <v>101534930</v>
      </c>
    </row>
    <row r="310" spans="1:7" ht="15">
      <c r="A310" s="18"/>
      <c r="B310" s="26" t="s">
        <v>322</v>
      </c>
      <c r="C310" s="26">
        <f>SUM(C309+C286+C238+C220+C191+C186+C160+C157+C140+C119+C100+C89+C84+C79+C68+C58+C32+C27)</f>
        <v>2642112700</v>
      </c>
      <c r="D310" s="26">
        <f>SUM(D309+D286+D238+D220+D191+D186+D160+D157+D140+D119+D100+D89+D84+D68+D58+D32+D27)</f>
        <v>15840801</v>
      </c>
      <c r="E310" s="26">
        <f>SUM(E309+E286+E238+E220+E191+E186+E160+E157+E140+E119+E100+E89+E84+E79+E68+E58+E32+E27)</f>
        <v>431296611</v>
      </c>
      <c r="F310" s="26">
        <f>SUM(F309+F286+F238+F220+F191+F186+F160+F157+F140+F119+F100+F89+F84+F79+F68+F58+F32+F27)</f>
        <v>453213307</v>
      </c>
      <c r="G310" s="26">
        <f>G309+G286+G238+G220+G191+G186+G160+G157+G140+G119+G100+G89+G84+G79+G68+G58+G32+G27</f>
        <v>926293843</v>
      </c>
    </row>
    <row r="311" spans="1:7" ht="15">
      <c r="A311" s="34"/>
      <c r="B311" s="35"/>
      <c r="C311" s="35"/>
      <c r="D311" s="35"/>
      <c r="E311" s="35"/>
      <c r="F311" s="35"/>
      <c r="G311" s="35"/>
    </row>
    <row r="312" spans="1:7" ht="15">
      <c r="A312" s="34"/>
      <c r="B312" s="35"/>
      <c r="C312" s="35"/>
      <c r="D312" s="35"/>
      <c r="E312" s="35"/>
      <c r="F312" s="35"/>
      <c r="G312" s="35"/>
    </row>
    <row r="313" spans="1:7" ht="15">
      <c r="A313" s="34"/>
      <c r="B313" s="35"/>
      <c r="C313" s="35"/>
      <c r="D313" s="35"/>
      <c r="E313" s="35"/>
      <c r="F313" s="35"/>
      <c r="G313" s="35"/>
    </row>
    <row r="314" spans="1:7" ht="15">
      <c r="A314" s="34"/>
      <c r="B314" s="35"/>
      <c r="C314" s="35"/>
      <c r="D314" s="35"/>
      <c r="E314" s="35"/>
      <c r="F314" s="35"/>
      <c r="G314" s="35"/>
    </row>
    <row r="315" spans="1:7" ht="15">
      <c r="A315" s="34"/>
      <c r="B315" s="35"/>
      <c r="C315" s="35"/>
      <c r="D315" s="35"/>
      <c r="E315" s="35"/>
      <c r="F315" s="35"/>
      <c r="G315" s="35"/>
    </row>
    <row r="316" spans="1:7" ht="15">
      <c r="A316" s="34"/>
      <c r="B316" s="35"/>
      <c r="C316" s="35"/>
      <c r="D316" s="35"/>
      <c r="E316" s="35"/>
      <c r="F316" s="35"/>
      <c r="G316" s="35"/>
    </row>
    <row r="317" spans="1:7" ht="15">
      <c r="A317" s="34"/>
      <c r="B317" s="35"/>
      <c r="C317" s="35"/>
      <c r="D317" s="35"/>
      <c r="E317" s="35"/>
      <c r="F317" s="35"/>
      <c r="G317" s="35"/>
    </row>
    <row r="318" spans="1:7" ht="15">
      <c r="A318" s="34"/>
      <c r="B318" s="35"/>
      <c r="C318" s="35"/>
      <c r="D318" s="35"/>
      <c r="E318" s="35"/>
      <c r="F318" s="35"/>
      <c r="G318" s="35"/>
    </row>
    <row r="319" spans="1:7" ht="15">
      <c r="A319" s="34"/>
      <c r="B319" s="35"/>
      <c r="C319" s="35"/>
      <c r="D319" s="35"/>
      <c r="E319" s="35"/>
      <c r="F319" s="35"/>
      <c r="G319" s="35"/>
    </row>
    <row r="320" spans="1:7" ht="15">
      <c r="A320" s="34"/>
      <c r="B320" s="35"/>
      <c r="C320" s="35"/>
      <c r="D320" s="35"/>
      <c r="E320" s="35"/>
      <c r="F320" s="35"/>
      <c r="G320" s="35"/>
    </row>
    <row r="321" spans="1:7" ht="15">
      <c r="A321" s="34"/>
      <c r="B321" s="35"/>
      <c r="C321" s="35"/>
      <c r="D321" s="35"/>
      <c r="E321" s="35"/>
      <c r="F321" s="35"/>
      <c r="G321" s="35"/>
    </row>
    <row r="322" spans="1:7" ht="15">
      <c r="A322" s="34"/>
      <c r="B322" s="35"/>
      <c r="C322" s="35"/>
      <c r="D322" s="35"/>
      <c r="E322" s="35"/>
      <c r="F322" s="35"/>
      <c r="G322" s="35"/>
    </row>
    <row r="323" spans="1:7" ht="15">
      <c r="A323" s="34"/>
      <c r="B323" s="35"/>
      <c r="C323" s="35"/>
      <c r="D323" s="35"/>
      <c r="E323" s="35"/>
      <c r="F323" s="35"/>
      <c r="G323" s="35"/>
    </row>
    <row r="324" spans="1:7" ht="15">
      <c r="A324" s="34"/>
      <c r="B324" s="35"/>
      <c r="C324" s="35"/>
      <c r="D324" s="35"/>
      <c r="E324" s="35"/>
      <c r="F324" s="35"/>
      <c r="G324" s="35"/>
    </row>
    <row r="325" spans="1:7" ht="15">
      <c r="A325" s="34"/>
      <c r="B325" s="35"/>
      <c r="C325" s="35"/>
      <c r="D325" s="35"/>
      <c r="E325" s="35"/>
      <c r="F325" s="35"/>
      <c r="G325" s="35"/>
    </row>
    <row r="326" spans="1:7" ht="15">
      <c r="A326" s="34"/>
      <c r="B326" s="35"/>
      <c r="C326" s="35"/>
      <c r="D326" s="35"/>
      <c r="E326" s="35"/>
      <c r="F326" s="35"/>
      <c r="G326" s="35"/>
    </row>
    <row r="327" spans="1:7" ht="15">
      <c r="A327" s="34"/>
      <c r="B327" s="35"/>
      <c r="C327" s="35"/>
      <c r="D327" s="35"/>
      <c r="E327" s="35"/>
      <c r="F327" s="35"/>
      <c r="G327" s="35"/>
    </row>
    <row r="328" spans="1:7" ht="15">
      <c r="A328" s="34"/>
      <c r="B328" s="35"/>
      <c r="C328" s="35"/>
      <c r="D328" s="35"/>
      <c r="E328" s="35"/>
      <c r="F328" s="35"/>
      <c r="G328" s="35"/>
    </row>
    <row r="329" spans="1:7" ht="15">
      <c r="A329" s="34"/>
      <c r="B329" s="35"/>
      <c r="C329" s="35"/>
      <c r="D329" s="35"/>
      <c r="E329" s="35"/>
      <c r="F329" s="35"/>
      <c r="G329" s="35"/>
    </row>
    <row r="330" spans="1:7" ht="15">
      <c r="A330" s="34"/>
      <c r="B330" s="35"/>
      <c r="C330" s="35"/>
      <c r="D330" s="35"/>
      <c r="E330" s="35"/>
      <c r="F330" s="35"/>
      <c r="G330" s="35"/>
    </row>
    <row r="331" spans="1:7" ht="15">
      <c r="A331" s="34"/>
      <c r="B331" s="35"/>
      <c r="C331" s="35"/>
      <c r="D331" s="35"/>
      <c r="E331" s="35"/>
      <c r="F331" s="35"/>
      <c r="G331" s="35"/>
    </row>
    <row r="332" spans="1:7" ht="15">
      <c r="A332" s="34"/>
      <c r="B332" s="35"/>
      <c r="C332" s="35"/>
      <c r="D332" s="35"/>
      <c r="E332" s="35"/>
      <c r="F332" s="35"/>
      <c r="G332" s="35"/>
    </row>
    <row r="333" spans="1:7" ht="15">
      <c r="A333" s="34"/>
      <c r="B333" s="35"/>
      <c r="C333" s="35"/>
      <c r="D333" s="35"/>
      <c r="E333" s="35"/>
      <c r="F333" s="35"/>
      <c r="G333" s="35"/>
    </row>
    <row r="334" spans="1:7" ht="15">
      <c r="A334" s="34"/>
      <c r="B334" s="35"/>
      <c r="C334" s="35"/>
      <c r="D334" s="35"/>
      <c r="E334" s="35"/>
      <c r="F334" s="35"/>
      <c r="G334" s="35"/>
    </row>
    <row r="335" spans="1:7" ht="15">
      <c r="A335" s="34"/>
      <c r="B335" s="35"/>
      <c r="C335" s="35"/>
      <c r="D335" s="35"/>
      <c r="E335" s="35"/>
      <c r="F335" s="35"/>
      <c r="G335" s="35"/>
    </row>
    <row r="336" spans="1:7" ht="15">
      <c r="A336" s="34"/>
      <c r="B336" s="35"/>
      <c r="C336" s="35"/>
      <c r="D336" s="35"/>
      <c r="E336" s="35"/>
      <c r="F336" s="35"/>
      <c r="G336" s="35"/>
    </row>
    <row r="337" spans="1:7" ht="15">
      <c r="A337" s="34"/>
      <c r="B337" s="35"/>
      <c r="C337" s="35"/>
      <c r="D337" s="35"/>
      <c r="E337" s="35"/>
      <c r="F337" s="35"/>
      <c r="G337" s="35"/>
    </row>
    <row r="338" spans="1:7" ht="15">
      <c r="A338" s="34"/>
      <c r="B338" s="35"/>
      <c r="C338" s="35"/>
      <c r="D338" s="35"/>
      <c r="E338" s="35"/>
      <c r="F338" s="35"/>
      <c r="G338" s="35"/>
    </row>
    <row r="339" spans="1:7" ht="15">
      <c r="A339" s="34"/>
      <c r="B339" s="35"/>
      <c r="C339" s="35"/>
      <c r="D339" s="35"/>
      <c r="E339" s="35"/>
      <c r="F339" s="35"/>
      <c r="G339" s="35"/>
    </row>
    <row r="340" spans="1:7" ht="15">
      <c r="A340" s="34"/>
      <c r="B340" s="35"/>
      <c r="C340" s="35"/>
      <c r="D340" s="35"/>
      <c r="E340" s="35"/>
      <c r="F340" s="35"/>
      <c r="G340" s="35"/>
    </row>
    <row r="341" spans="1:7" ht="15">
      <c r="A341" s="34"/>
      <c r="B341" s="35"/>
      <c r="C341" s="35"/>
      <c r="D341" s="35"/>
      <c r="E341" s="35"/>
      <c r="F341" s="35"/>
      <c r="G341" s="35"/>
    </row>
    <row r="342" spans="1:7" ht="15">
      <c r="A342" s="34"/>
      <c r="B342" s="35"/>
      <c r="C342" s="35"/>
      <c r="D342" s="35"/>
      <c r="E342" s="35"/>
      <c r="F342" s="35"/>
      <c r="G342" s="35"/>
    </row>
    <row r="343" spans="1:7" ht="15">
      <c r="A343" s="34"/>
      <c r="B343" s="35"/>
      <c r="C343" s="35"/>
      <c r="D343" s="35"/>
      <c r="E343" s="35"/>
      <c r="F343" s="35"/>
      <c r="G343" s="35"/>
    </row>
    <row r="344" spans="1:7" ht="15">
      <c r="A344" s="34"/>
      <c r="B344" s="35"/>
      <c r="C344" s="35"/>
      <c r="D344" s="35"/>
      <c r="E344" s="35"/>
      <c r="F344" s="35"/>
      <c r="G344" s="35"/>
    </row>
    <row r="345" spans="1:7" ht="15">
      <c r="A345" s="34"/>
      <c r="B345" s="35"/>
      <c r="C345" s="35"/>
      <c r="D345" s="35"/>
      <c r="E345" s="35"/>
      <c r="F345" s="35"/>
      <c r="G345" s="35"/>
    </row>
    <row r="346" spans="1:7" ht="15">
      <c r="A346" s="34"/>
      <c r="B346" s="35"/>
      <c r="C346" s="35"/>
      <c r="D346" s="35"/>
      <c r="E346" s="35"/>
      <c r="F346" s="35"/>
      <c r="G346" s="35"/>
    </row>
    <row r="347" spans="1:7" ht="15">
      <c r="A347" s="34"/>
      <c r="B347" s="35"/>
      <c r="C347" s="35"/>
      <c r="D347" s="35"/>
      <c r="E347" s="35"/>
      <c r="F347" s="35"/>
      <c r="G347" s="35"/>
    </row>
    <row r="348" spans="1:7" ht="15">
      <c r="A348" s="34"/>
      <c r="B348" s="35"/>
      <c r="C348" s="35"/>
      <c r="D348" s="35"/>
      <c r="E348" s="35"/>
      <c r="F348" s="35"/>
      <c r="G348" s="35"/>
    </row>
    <row r="349" spans="1:7" ht="15">
      <c r="A349" s="34"/>
      <c r="B349" s="35"/>
      <c r="C349" s="35"/>
      <c r="D349" s="35"/>
      <c r="E349" s="35"/>
      <c r="F349" s="35"/>
      <c r="G349" s="35"/>
    </row>
    <row r="351" spans="1:7" ht="15">
      <c r="A351" s="36" t="s">
        <v>287</v>
      </c>
      <c r="B351" s="37"/>
      <c r="C351" s="37"/>
      <c r="D351" s="37"/>
      <c r="E351" s="37"/>
      <c r="F351" s="37"/>
      <c r="G351" s="38"/>
    </row>
    <row r="352" spans="1:7" ht="15">
      <c r="A352" s="28" t="s">
        <v>1</v>
      </c>
      <c r="B352" s="28" t="s">
        <v>2</v>
      </c>
      <c r="C352" s="29"/>
      <c r="D352" s="29"/>
      <c r="E352" s="28" t="s">
        <v>288</v>
      </c>
      <c r="F352" s="28" t="s">
        <v>289</v>
      </c>
      <c r="G352" s="30" t="s">
        <v>6</v>
      </c>
    </row>
    <row r="353" spans="1:7" ht="15">
      <c r="A353" s="25"/>
      <c r="B353" s="25"/>
      <c r="C353" s="31"/>
      <c r="D353" s="31"/>
      <c r="E353" s="25"/>
      <c r="F353" s="25"/>
      <c r="G353" s="25"/>
    </row>
    <row r="354" spans="1:7" ht="15">
      <c r="A354" s="27">
        <v>1</v>
      </c>
      <c r="B354" s="27" t="s">
        <v>290</v>
      </c>
      <c r="C354" s="27"/>
      <c r="D354" s="27"/>
      <c r="E354" s="27">
        <f>E27</f>
        <v>20716713</v>
      </c>
      <c r="F354" s="27">
        <f>F27</f>
        <v>19235184</v>
      </c>
      <c r="G354" s="27">
        <f>SUM(E354:F354)</f>
        <v>39951897</v>
      </c>
    </row>
    <row r="355" spans="1:7" ht="15">
      <c r="A355" s="27">
        <v>2</v>
      </c>
      <c r="B355" s="27" t="s">
        <v>31</v>
      </c>
      <c r="C355" s="27"/>
      <c r="D355" s="27"/>
      <c r="E355" s="27">
        <f>E32</f>
        <v>29529000</v>
      </c>
      <c r="F355" s="27">
        <f>F32</f>
        <v>32139125</v>
      </c>
      <c r="G355" s="27">
        <f>SUM(E355:F355)</f>
        <v>61668125</v>
      </c>
    </row>
    <row r="356" spans="1:7" ht="15">
      <c r="A356" s="27">
        <v>3</v>
      </c>
      <c r="B356" s="27" t="s">
        <v>291</v>
      </c>
      <c r="C356" s="27"/>
      <c r="D356" s="27"/>
      <c r="E356" s="27">
        <f>E58</f>
        <v>69291614</v>
      </c>
      <c r="F356" s="27">
        <f>F58</f>
        <v>96852431</v>
      </c>
      <c r="G356" s="27">
        <f aca="true" t="shared" si="15" ref="G356:G373">SUM(E356:F356)</f>
        <v>166144045</v>
      </c>
    </row>
    <row r="357" spans="1:7" ht="15">
      <c r="A357" s="27">
        <v>4</v>
      </c>
      <c r="B357" s="27" t="s">
        <v>292</v>
      </c>
      <c r="C357" s="27"/>
      <c r="D357" s="27"/>
      <c r="E357" s="27">
        <f>E68</f>
        <v>13330800</v>
      </c>
      <c r="F357" s="27">
        <f>F68</f>
        <v>16068572</v>
      </c>
      <c r="G357" s="27">
        <f t="shared" si="15"/>
        <v>29399372</v>
      </c>
    </row>
    <row r="358" spans="1:7" ht="15">
      <c r="A358" s="27">
        <v>5</v>
      </c>
      <c r="B358" s="27" t="s">
        <v>293</v>
      </c>
      <c r="C358" s="27"/>
      <c r="D358" s="27"/>
      <c r="E358" s="27">
        <f>E79</f>
        <v>7164353</v>
      </c>
      <c r="F358" s="27">
        <f>F79</f>
        <v>9800036</v>
      </c>
      <c r="G358" s="27">
        <f t="shared" si="15"/>
        <v>16964389</v>
      </c>
    </row>
    <row r="359" spans="1:7" ht="15">
      <c r="A359" s="27">
        <v>6</v>
      </c>
      <c r="B359" s="27" t="s">
        <v>294</v>
      </c>
      <c r="C359" s="27"/>
      <c r="D359" s="27"/>
      <c r="E359" s="27">
        <f>E84</f>
        <v>6327763</v>
      </c>
      <c r="F359" s="27">
        <f>F84</f>
        <v>0</v>
      </c>
      <c r="G359" s="27">
        <f t="shared" si="15"/>
        <v>6327763</v>
      </c>
    </row>
    <row r="360" spans="1:7" ht="15">
      <c r="A360" s="27">
        <v>7</v>
      </c>
      <c r="B360" s="27" t="s">
        <v>295</v>
      </c>
      <c r="C360" s="27"/>
      <c r="D360" s="27"/>
      <c r="E360" s="27">
        <f>E89</f>
        <v>0</v>
      </c>
      <c r="F360" s="27">
        <f>F89</f>
        <v>0</v>
      </c>
      <c r="G360" s="27">
        <f t="shared" si="15"/>
        <v>0</v>
      </c>
    </row>
    <row r="361" spans="1:7" ht="15">
      <c r="A361" s="27">
        <v>8</v>
      </c>
      <c r="B361" s="27" t="s">
        <v>296</v>
      </c>
      <c r="C361" s="27"/>
      <c r="D361" s="27"/>
      <c r="E361" s="27">
        <f>E100</f>
        <v>7976584</v>
      </c>
      <c r="F361" s="27">
        <f>F100</f>
        <v>7618087</v>
      </c>
      <c r="G361" s="27">
        <f t="shared" si="15"/>
        <v>15594671</v>
      </c>
    </row>
    <row r="362" spans="1:7" ht="15">
      <c r="A362" s="27">
        <v>9</v>
      </c>
      <c r="B362" s="27" t="s">
        <v>297</v>
      </c>
      <c r="C362" s="27"/>
      <c r="D362" s="27"/>
      <c r="E362" s="27">
        <f>E119</f>
        <v>10066880</v>
      </c>
      <c r="F362" s="27">
        <f>F119</f>
        <v>34636171</v>
      </c>
      <c r="G362" s="27">
        <f t="shared" si="15"/>
        <v>44703051</v>
      </c>
    </row>
    <row r="363" spans="1:7" ht="15">
      <c r="A363" s="27">
        <v>10</v>
      </c>
      <c r="B363" s="27" t="s">
        <v>298</v>
      </c>
      <c r="C363" s="27"/>
      <c r="D363" s="27"/>
      <c r="E363" s="27">
        <f>E140</f>
        <v>22688600</v>
      </c>
      <c r="F363" s="27">
        <f>F140</f>
        <v>24073556</v>
      </c>
      <c r="G363" s="27">
        <f t="shared" si="15"/>
        <v>46762156</v>
      </c>
    </row>
    <row r="364" spans="1:7" ht="15">
      <c r="A364" s="27">
        <v>11</v>
      </c>
      <c r="B364" s="27" t="s">
        <v>299</v>
      </c>
      <c r="C364" s="27"/>
      <c r="D364" s="27"/>
      <c r="E364" s="27">
        <f>E157</f>
        <v>14187074</v>
      </c>
      <c r="F364" s="27">
        <f>F157</f>
        <v>27751433</v>
      </c>
      <c r="G364" s="27">
        <f t="shared" si="15"/>
        <v>41938507</v>
      </c>
    </row>
    <row r="365" spans="1:7" ht="15">
      <c r="A365" s="27">
        <v>12</v>
      </c>
      <c r="B365" s="32" t="s">
        <v>300</v>
      </c>
      <c r="C365" s="27"/>
      <c r="D365" s="27"/>
      <c r="E365" s="27">
        <v>0</v>
      </c>
      <c r="F365" s="27">
        <v>0</v>
      </c>
      <c r="G365" s="27">
        <f t="shared" si="15"/>
        <v>0</v>
      </c>
    </row>
    <row r="366" spans="1:7" ht="15">
      <c r="A366" s="27">
        <v>13</v>
      </c>
      <c r="B366" s="32" t="s">
        <v>301</v>
      </c>
      <c r="C366" s="27"/>
      <c r="D366" s="27"/>
      <c r="E366" s="27">
        <f>E160</f>
        <v>0</v>
      </c>
      <c r="F366" s="27">
        <f>F160</f>
        <v>2143000</v>
      </c>
      <c r="G366" s="27">
        <f t="shared" si="15"/>
        <v>2143000</v>
      </c>
    </row>
    <row r="367" spans="1:7" ht="15">
      <c r="A367" s="27">
        <v>14</v>
      </c>
      <c r="B367" s="27" t="s">
        <v>302</v>
      </c>
      <c r="C367" s="27"/>
      <c r="D367" s="22"/>
      <c r="E367" s="27">
        <f>E186</f>
        <v>34085279</v>
      </c>
      <c r="F367" s="27">
        <f>F186</f>
        <v>52170289</v>
      </c>
      <c r="G367" s="27">
        <f t="shared" si="15"/>
        <v>86255568</v>
      </c>
    </row>
    <row r="368" spans="1:7" ht="15">
      <c r="A368" s="27">
        <v>15</v>
      </c>
      <c r="B368" s="27" t="s">
        <v>303</v>
      </c>
      <c r="C368" s="27"/>
      <c r="D368" s="27"/>
      <c r="E368" s="20">
        <f>E191</f>
        <v>3650900</v>
      </c>
      <c r="F368" s="27">
        <f>F191</f>
        <v>9070892</v>
      </c>
      <c r="G368" s="27">
        <f t="shared" si="15"/>
        <v>12721792</v>
      </c>
    </row>
    <row r="369" spans="1:7" ht="15">
      <c r="A369" s="27">
        <v>16</v>
      </c>
      <c r="B369" s="27" t="s">
        <v>304</v>
      </c>
      <c r="C369" s="27"/>
      <c r="D369" s="27"/>
      <c r="E369" s="27">
        <f>E220</f>
        <v>27668103</v>
      </c>
      <c r="F369" s="27">
        <f>F220</f>
        <v>9490055</v>
      </c>
      <c r="G369" s="27">
        <f t="shared" si="15"/>
        <v>37158158</v>
      </c>
    </row>
    <row r="370" spans="1:7" ht="15">
      <c r="A370" s="27">
        <v>17</v>
      </c>
      <c r="B370" s="27" t="s">
        <v>305</v>
      </c>
      <c r="C370" s="27"/>
      <c r="D370" s="27"/>
      <c r="E370" s="27">
        <f>E238</f>
        <v>17423333</v>
      </c>
      <c r="F370" s="27">
        <f>F238</f>
        <v>20362249</v>
      </c>
      <c r="G370" s="27">
        <f t="shared" si="15"/>
        <v>37785582</v>
      </c>
    </row>
    <row r="371" spans="1:10" ht="15">
      <c r="A371" s="27">
        <v>18</v>
      </c>
      <c r="B371" s="27" t="s">
        <v>306</v>
      </c>
      <c r="C371" s="27"/>
      <c r="D371" s="20"/>
      <c r="E371" s="27">
        <f>E286</f>
        <v>69825835</v>
      </c>
      <c r="F371" s="27">
        <f>F286</f>
        <v>67631077</v>
      </c>
      <c r="G371" s="27">
        <f t="shared" si="15"/>
        <v>137456912</v>
      </c>
      <c r="J371">
        <f>926293843-900350719</f>
        <v>25943124</v>
      </c>
    </row>
    <row r="372" spans="1:7" ht="15">
      <c r="A372" s="27">
        <v>19</v>
      </c>
      <c r="B372" s="27" t="s">
        <v>307</v>
      </c>
      <c r="C372" s="27"/>
      <c r="D372" s="27"/>
      <c r="E372" s="27">
        <v>0</v>
      </c>
      <c r="F372" s="27">
        <v>0</v>
      </c>
      <c r="G372" s="27">
        <f t="shared" si="15"/>
        <v>0</v>
      </c>
    </row>
    <row r="373" spans="1:7" ht="15">
      <c r="A373" s="27">
        <v>20</v>
      </c>
      <c r="B373" s="27" t="s">
        <v>308</v>
      </c>
      <c r="C373" s="27"/>
      <c r="D373" s="27"/>
      <c r="E373" s="27">
        <f>E309</f>
        <v>77363780</v>
      </c>
      <c r="F373" s="27">
        <f>F309</f>
        <v>24171150</v>
      </c>
      <c r="G373" s="27">
        <f t="shared" si="15"/>
        <v>101534930</v>
      </c>
    </row>
    <row r="374" spans="1:7" ht="15">
      <c r="A374" s="27"/>
      <c r="B374" s="27"/>
      <c r="C374" s="27"/>
      <c r="D374" s="27"/>
      <c r="E374" s="27"/>
      <c r="F374" s="27"/>
      <c r="G374" s="27"/>
    </row>
    <row r="375" spans="1:7" ht="15">
      <c r="A375" s="27"/>
      <c r="B375" s="27" t="s">
        <v>309</v>
      </c>
      <c r="C375" s="27"/>
      <c r="D375" s="27"/>
      <c r="E375" s="27"/>
      <c r="F375" s="27"/>
      <c r="G375" s="27"/>
    </row>
    <row r="376" spans="1:9" ht="15">
      <c r="A376" s="27"/>
      <c r="B376" s="27" t="s">
        <v>323</v>
      </c>
      <c r="C376" s="27"/>
      <c r="D376" s="27"/>
      <c r="E376" s="27"/>
      <c r="F376" s="27"/>
      <c r="G376" s="27"/>
      <c r="I376">
        <f>G377+D377</f>
        <v>900350719</v>
      </c>
    </row>
    <row r="377" spans="1:7" ht="15">
      <c r="A377" s="27"/>
      <c r="B377" s="33" t="s">
        <v>6</v>
      </c>
      <c r="C377" s="25"/>
      <c r="D377" s="25">
        <f>D310</f>
        <v>15840801</v>
      </c>
      <c r="E377" s="25">
        <f>SUM(E354:E376)</f>
        <v>431296611</v>
      </c>
      <c r="F377" s="25">
        <f>SUM(F354:F376)</f>
        <v>453213307</v>
      </c>
      <c r="G377" s="25">
        <f>SUM(G354:G376)</f>
        <v>884509918</v>
      </c>
    </row>
  </sheetData>
  <sheetProtection/>
  <autoFilter ref="A2:G310"/>
  <mergeCells count="1">
    <mergeCell ref="A351:G351"/>
  </mergeCells>
  <printOptions/>
  <pageMargins left="0.7" right="0.7" top="0.75" bottom="0.75" header="0.3" footer="0.3"/>
  <pageSetup horizontalDpi="600" verticalDpi="600" orientation="portrait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2012-06-25T11:40:08Z</dcterms:modified>
  <cp:category/>
  <cp:version/>
  <cp:contentType/>
  <cp:contentStatus/>
</cp:coreProperties>
</file>